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Documents/Web Pages/ abcdsite/issues/"/>
    </mc:Choice>
  </mc:AlternateContent>
  <xr:revisionPtr revIDLastSave="0" documentId="8_{0AD29FD8-C289-6947-B235-A6B48CDA82AF}" xr6:coauthVersionLast="46" xr6:coauthVersionMax="46" xr10:uidLastSave="{00000000-0000-0000-0000-000000000000}"/>
  <bookViews>
    <workbookView xWindow="1200" yWindow="1500" windowWidth="27360" windowHeight="16260" xr2:uid="{A9EF0CC4-F19A-074B-8081-BEEAFB86A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 a="1"/>
  <c r="T4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17" i="1" a="1"/>
  <c r="T17" i="1" s="1"/>
  <c r="T18" i="1" a="1"/>
  <c r="T18" i="1" s="1"/>
  <c r="T19" i="1" a="1"/>
  <c r="T19" i="1" s="1"/>
  <c r="T20" i="1" a="1"/>
  <c r="T20" i="1" s="1"/>
  <c r="T21" i="1" a="1"/>
  <c r="T21" i="1" s="1"/>
  <c r="T22" i="1" a="1"/>
  <c r="T22" i="1" s="1"/>
  <c r="T23" i="1" a="1"/>
  <c r="T23" i="1" s="1"/>
  <c r="T24" i="1" a="1"/>
  <c r="T24" i="1" s="1"/>
  <c r="T25" i="1" a="1"/>
  <c r="T25" i="1" s="1"/>
  <c r="T26" i="1" a="1"/>
  <c r="T26" i="1" s="1"/>
  <c r="T27" i="1" a="1"/>
  <c r="T27" i="1" s="1"/>
  <c r="T28" i="1" a="1"/>
  <c r="T28" i="1" s="1"/>
  <c r="T29" i="1" a="1"/>
  <c r="T29" i="1" s="1"/>
  <c r="T30" i="1" a="1"/>
  <c r="T30" i="1" s="1"/>
  <c r="T31" i="1" a="1"/>
  <c r="T31" i="1" s="1"/>
  <c r="T32" i="1" a="1"/>
  <c r="T32" i="1" s="1"/>
  <c r="T33" i="1" a="1"/>
  <c r="T33" i="1" s="1"/>
  <c r="T34" i="1" a="1"/>
  <c r="T34" i="1" s="1"/>
  <c r="T35" i="1" a="1"/>
  <c r="T35" i="1" s="1"/>
  <c r="T36" i="1" a="1"/>
  <c r="T36" i="1" s="1"/>
  <c r="T7" i="1" a="1"/>
  <c r="T7" i="1" s="1"/>
  <c r="N8" i="1" a="1"/>
  <c r="N8" i="1" s="1"/>
  <c r="N9" i="1" a="1"/>
  <c r="N9" i="1"/>
  <c r="N10" i="1" a="1"/>
  <c r="N10" i="1" s="1"/>
  <c r="N11" i="1" a="1"/>
  <c r="N11" i="1"/>
  <c r="N12" i="1" a="1"/>
  <c r="N12" i="1" s="1"/>
  <c r="N13" i="1" a="1"/>
  <c r="N13" i="1"/>
  <c r="N14" i="1" a="1"/>
  <c r="N14" i="1" s="1"/>
  <c r="N15" i="1" a="1"/>
  <c r="N15" i="1"/>
  <c r="N16" i="1" a="1"/>
  <c r="N16" i="1" s="1"/>
  <c r="N17" i="1" a="1"/>
  <c r="N17" i="1"/>
  <c r="N18" i="1" a="1"/>
  <c r="N18" i="1" s="1"/>
  <c r="N19" i="1" a="1"/>
  <c r="N19" i="1"/>
  <c r="N20" i="1" a="1"/>
  <c r="N20" i="1" s="1"/>
  <c r="N21" i="1" a="1"/>
  <c r="N21" i="1"/>
  <c r="N22" i="1" a="1"/>
  <c r="N22" i="1" s="1"/>
  <c r="N23" i="1" a="1"/>
  <c r="N23" i="1"/>
  <c r="N24" i="1" a="1"/>
  <c r="N24" i="1" s="1"/>
  <c r="N25" i="1" a="1"/>
  <c r="N25" i="1"/>
  <c r="N26" i="1" a="1"/>
  <c r="N26" i="1" s="1"/>
  <c r="N27" i="1" a="1"/>
  <c r="N27" i="1"/>
  <c r="N28" i="1" a="1"/>
  <c r="N28" i="1" s="1"/>
  <c r="N29" i="1" a="1"/>
  <c r="N29" i="1"/>
  <c r="N30" i="1" a="1"/>
  <c r="N30" i="1" s="1"/>
  <c r="N31" i="1" a="1"/>
  <c r="N31" i="1"/>
  <c r="N32" i="1" a="1"/>
  <c r="N32" i="1" s="1"/>
  <c r="N33" i="1" a="1"/>
  <c r="N33" i="1"/>
  <c r="N34" i="1" a="1"/>
  <c r="N34" i="1" s="1"/>
  <c r="N35" i="1" a="1"/>
  <c r="N35" i="1"/>
  <c r="N36" i="1" a="1"/>
  <c r="N36" i="1" s="1"/>
  <c r="N7" i="1" a="1"/>
  <c r="N7" i="1" s="1"/>
  <c r="Q15" i="1" a="1"/>
  <c r="Q15" i="1" s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Q8" i="1" a="1"/>
  <c r="Q8" i="1" s="1"/>
  <c r="Q9" i="1" a="1"/>
  <c r="Q9" i="1"/>
  <c r="Q10" i="1" a="1"/>
  <c r="Q10" i="1" s="1"/>
  <c r="Q11" i="1" a="1"/>
  <c r="Q11" i="1"/>
  <c r="Q12" i="1" a="1"/>
  <c r="Q12" i="1" s="1"/>
  <c r="Q13" i="1" a="1"/>
  <c r="Q13" i="1"/>
  <c r="Q14" i="1" a="1"/>
  <c r="Q14" i="1" s="1"/>
  <c r="Q16" i="1" a="1"/>
  <c r="Q16" i="1" s="1"/>
  <c r="Q17" i="1" a="1"/>
  <c r="Q17" i="1"/>
  <c r="Q18" i="1" a="1"/>
  <c r="Q18" i="1" s="1"/>
  <c r="Q19" i="1" a="1"/>
  <c r="Q19" i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7" i="1" a="1"/>
  <c r="Q7" i="1" s="1"/>
  <c r="Q4" i="1" a="1"/>
  <c r="Q4" i="1" s="1"/>
  <c r="N4" i="1" a="1"/>
  <c r="N4" i="1" s="1"/>
  <c r="M8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"/>
  <c r="K12" i="1" a="1"/>
  <c r="K12" i="1" s="1"/>
  <c r="K20" i="1" a="1"/>
  <c r="K20" i="1" s="1"/>
  <c r="K28" i="1" a="1"/>
  <c r="K28" i="1" s="1"/>
  <c r="K36" i="1" a="1"/>
  <c r="K36" i="1" s="1"/>
  <c r="K7" i="1" a="1"/>
  <c r="K7" i="1" s="1"/>
  <c r="K4" i="1" a="1"/>
  <c r="K4" i="1" s="1"/>
  <c r="J8" i="1"/>
  <c r="K8" i="1" s="1" a="1"/>
  <c r="K8" i="1" s="1"/>
  <c r="J9" i="1"/>
  <c r="K9" i="1" s="1" a="1"/>
  <c r="K9" i="1" s="1"/>
  <c r="J10" i="1"/>
  <c r="K10" i="1" s="1" a="1"/>
  <c r="K10" i="1" s="1"/>
  <c r="J11" i="1"/>
  <c r="K11" i="1" s="1" a="1"/>
  <c r="K11" i="1" s="1"/>
  <c r="J12" i="1"/>
  <c r="J13" i="1"/>
  <c r="K13" i="1" s="1" a="1"/>
  <c r="K13" i="1" s="1"/>
  <c r="J14" i="1"/>
  <c r="K14" i="1" s="1" a="1"/>
  <c r="K14" i="1" s="1"/>
  <c r="J15" i="1"/>
  <c r="K15" i="1" s="1" a="1"/>
  <c r="K15" i="1" s="1"/>
  <c r="J16" i="1"/>
  <c r="K16" i="1" s="1" a="1"/>
  <c r="K16" i="1" s="1"/>
  <c r="J17" i="1"/>
  <c r="K17" i="1" s="1" a="1"/>
  <c r="K17" i="1" s="1"/>
  <c r="J18" i="1"/>
  <c r="K18" i="1" s="1" a="1"/>
  <c r="K18" i="1" s="1"/>
  <c r="J19" i="1"/>
  <c r="K19" i="1" s="1" a="1"/>
  <c r="K19" i="1" s="1"/>
  <c r="J20" i="1"/>
  <c r="J21" i="1"/>
  <c r="K21" i="1" s="1" a="1"/>
  <c r="K21" i="1" s="1"/>
  <c r="J22" i="1"/>
  <c r="K22" i="1" s="1" a="1"/>
  <c r="K22" i="1" s="1"/>
  <c r="J23" i="1"/>
  <c r="K23" i="1" s="1" a="1"/>
  <c r="K23" i="1" s="1"/>
  <c r="J24" i="1"/>
  <c r="K24" i="1" s="1" a="1"/>
  <c r="K24" i="1" s="1"/>
  <c r="J25" i="1"/>
  <c r="K25" i="1" s="1" a="1"/>
  <c r="K25" i="1" s="1"/>
  <c r="J26" i="1"/>
  <c r="K26" i="1" s="1" a="1"/>
  <c r="K26" i="1" s="1"/>
  <c r="J27" i="1"/>
  <c r="K27" i="1" s="1" a="1"/>
  <c r="K27" i="1" s="1"/>
  <c r="J28" i="1"/>
  <c r="J29" i="1"/>
  <c r="K29" i="1" s="1" a="1"/>
  <c r="K29" i="1" s="1"/>
  <c r="J30" i="1"/>
  <c r="K30" i="1" s="1" a="1"/>
  <c r="K30" i="1" s="1"/>
  <c r="J31" i="1"/>
  <c r="K31" i="1" s="1" a="1"/>
  <c r="K31" i="1" s="1"/>
  <c r="J32" i="1"/>
  <c r="K32" i="1" s="1" a="1"/>
  <c r="K32" i="1" s="1"/>
  <c r="J33" i="1"/>
  <c r="K33" i="1" s="1" a="1"/>
  <c r="K33" i="1" s="1"/>
  <c r="J34" i="1"/>
  <c r="K34" i="1" s="1" a="1"/>
  <c r="K34" i="1" s="1"/>
  <c r="J35" i="1"/>
  <c r="K35" i="1" s="1" a="1"/>
  <c r="K35" i="1" s="1"/>
  <c r="J36" i="1"/>
  <c r="J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<sst xmlns="http://schemas.openxmlformats.org/spreadsheetml/2006/main" count="41" uniqueCount="32">
  <si>
    <t>"20/__"</t>
  </si>
  <si>
    <t>EMR</t>
  </si>
  <si>
    <t>alpha</t>
  </si>
  <si>
    <t>fraction</t>
  </si>
  <si>
    <t>logMAR</t>
  </si>
  <si>
    <t>"6m/__"</t>
  </si>
  <si>
    <t>metric EMR</t>
  </si>
  <si>
    <t>CSM</t>
  </si>
  <si>
    <t>CS</t>
  </si>
  <si>
    <t>Centered</t>
  </si>
  <si>
    <t>BB</t>
  </si>
  <si>
    <t>CF</t>
  </si>
  <si>
    <t>HM</t>
  </si>
  <si>
    <t>Lproj</t>
  </si>
  <si>
    <t>LP</t>
  </si>
  <si>
    <t>NLP</t>
  </si>
  <si>
    <t>EMR USA</t>
  </si>
  <si>
    <t>converted logMAR</t>
  </si>
  <si>
    <t>Enter below</t>
  </si>
  <si>
    <t>formula for conversion</t>
  </si>
  <si>
    <t>from LogMAR</t>
  </si>
  <si>
    <t>to ALPHA</t>
  </si>
  <si>
    <t>Enter</t>
  </si>
  <si>
    <t>Convert to</t>
  </si>
  <si>
    <t>DIGITAL VALUES FOR ALPHA ACUITIES</t>
  </si>
  <si>
    <t>the Alaska Blind Child Discovery</t>
  </si>
  <si>
    <t>www.ABCD-Vision.org</t>
  </si>
  <si>
    <t>EMR metric</t>
  </si>
  <si>
    <t>USA</t>
  </si>
  <si>
    <t>metric</t>
  </si>
  <si>
    <r>
      <t xml:space="preserve">Alpha </t>
    </r>
    <r>
      <rPr>
        <sz val="10"/>
        <color theme="4"/>
        <rFont val="Calibri (Body)"/>
      </rPr>
      <t>USA</t>
    </r>
    <r>
      <rPr>
        <sz val="10"/>
        <color theme="1"/>
        <rFont val="Calibri"/>
        <family val="2"/>
        <scheme val="minor"/>
      </rPr>
      <t xml:space="preserve"> report</t>
    </r>
  </si>
  <si>
    <r>
      <t xml:space="preserve">Alpha </t>
    </r>
    <r>
      <rPr>
        <sz val="10"/>
        <color rgb="FFC00000"/>
        <rFont val="Calibri (Body)"/>
      </rPr>
      <t>metric</t>
    </r>
    <r>
      <rPr>
        <sz val="10"/>
        <color theme="1"/>
        <rFont val="Calibri"/>
        <family val="2"/>
        <scheme val="minor"/>
      </rPr>
      <t xml:space="preserve">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</si>
</sst>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4"/>
      <name val="Calibri (Body)"/>
    </font>
    <font>
      <sz val="10"/>
      <color theme="4"/>
      <name val="Calibri (Body)"/>
    </font>
    <font>
      <sz val="10"/>
      <color rgb="FFC00000"/>
      <name val="Calibri (Body)"/>
    </font>
    <font>
      <i/>
      <sz val="8"/>
      <color theme="1"/>
      <name val="Calibri"/>
      <family val="2"/>
      <scheme val="minor"/>
    </font>
    <font>
      <b/>
      <sz val="10"/>
      <color rgb="FFC0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/>
    <xf numFmtId="1" fontId="0" fillId="3" borderId="1" xfId="0" applyNumberFormat="1" applyFill="1" applyBorder="1"/>
    <xf numFmtId="2" fontId="0" fillId="2" borderId="1" xfId="0" applyNumberFormat="1" applyFill="1" applyBorder="1"/>
    <xf numFmtId="164" fontId="0" fillId="0" borderId="1" xfId="0" applyNumberFormat="1" applyBorder="1"/>
    <xf numFmtId="1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2" xfId="0" applyNumberFormat="1" applyFill="1" applyBorder="1"/>
    <xf numFmtId="1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2" fontId="0" fillId="5" borderId="1" xfId="0" applyNumberFormat="1" applyFill="1" applyBorder="1"/>
    <xf numFmtId="165" fontId="0" fillId="5" borderId="1" xfId="0" applyNumberFormat="1" applyFill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/>
    <xf numFmtId="0" fontId="1" fillId="0" borderId="0" xfId="0" applyFont="1"/>
    <xf numFmtId="0" fontId="3" fillId="0" borderId="0" xfId="0" applyFont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/>
    <xf numFmtId="0" fontId="0" fillId="8" borderId="8" xfId="0" applyFill="1" applyBorder="1" applyAlignment="1">
      <alignment horizontal="center"/>
    </xf>
    <xf numFmtId="1" fontId="0" fillId="0" borderId="11" xfId="0" applyNumberFormat="1" applyBorder="1"/>
    <xf numFmtId="1" fontId="0" fillId="2" borderId="11" xfId="0" applyNumberFormat="1" applyFill="1" applyBorder="1"/>
    <xf numFmtId="2" fontId="0" fillId="2" borderId="8" xfId="0" applyNumberFormat="1" applyFill="1" applyBorder="1" applyAlignment="1">
      <alignment horizontal="center"/>
    </xf>
    <xf numFmtId="1" fontId="0" fillId="3" borderId="11" xfId="0" applyNumberFormat="1" applyFill="1" applyBorder="1"/>
    <xf numFmtId="1" fontId="0" fillId="2" borderId="6" xfId="0" applyNumberFormat="1" applyFill="1" applyBorder="1"/>
    <xf numFmtId="1" fontId="0" fillId="5" borderId="11" xfId="0" applyNumberFormat="1" applyFill="1" applyBorder="1"/>
    <xf numFmtId="1" fontId="0" fillId="5" borderId="12" xfId="0" applyNumberForma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9" borderId="3" xfId="0" applyFill="1" applyBorder="1"/>
    <xf numFmtId="14" fontId="6" fillId="0" borderId="0" xfId="0" applyNumberFormat="1" applyFont="1"/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cd-vis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6BBB-A765-D64B-B28A-AA35835A832C}">
  <dimension ref="A1:T36"/>
  <sheetViews>
    <sheetView tabSelected="1" workbookViewId="0">
      <selection activeCell="Q2" sqref="Q2"/>
    </sheetView>
  </sheetViews>
  <sheetFormatPr baseColWidth="10" defaultRowHeight="14" x14ac:dyDescent="0.2"/>
  <cols>
    <col min="1" max="1" width="7.59765625" customWidth="1"/>
    <col min="2" max="2" width="5.796875" customWidth="1"/>
    <col min="3" max="3" width="9.3984375" customWidth="1"/>
    <col min="4" max="5" width="7.3984375" customWidth="1"/>
    <col min="6" max="6" width="8.19921875" customWidth="1"/>
    <col min="7" max="7" width="10.3984375" customWidth="1"/>
    <col min="8" max="8" width="4.796875" customWidth="1"/>
    <col min="9" max="9" width="5" customWidth="1"/>
    <col min="10" max="10" width="10.59765625" style="3" customWidth="1"/>
    <col min="11" max="11" width="18.796875" style="3" customWidth="1"/>
    <col min="13" max="13" width="12.59765625" customWidth="1"/>
    <col min="14" max="14" width="14.59765625" customWidth="1"/>
    <col min="15" max="15" width="6.796875" customWidth="1"/>
    <col min="17" max="17" width="18.796875" customWidth="1"/>
    <col min="18" max="18" width="7.59765625" customWidth="1"/>
    <col min="19" max="19" width="12.796875" customWidth="1"/>
    <col min="20" max="20" width="16.3984375" customWidth="1"/>
    <col min="21" max="21" width="18" customWidth="1"/>
  </cols>
  <sheetData>
    <row r="1" spans="1:20" x14ac:dyDescent="0.2">
      <c r="A1" s="33" t="s">
        <v>24</v>
      </c>
      <c r="G1" s="62">
        <v>44238</v>
      </c>
    </row>
    <row r="2" spans="1:20" x14ac:dyDescent="0.2">
      <c r="K2" s="34" t="s">
        <v>28</v>
      </c>
      <c r="M2" t="s">
        <v>22</v>
      </c>
      <c r="N2" s="3" t="s">
        <v>23</v>
      </c>
      <c r="Q2" s="63" t="s">
        <v>29</v>
      </c>
      <c r="S2" t="s">
        <v>22</v>
      </c>
      <c r="T2" s="3" t="s">
        <v>23</v>
      </c>
    </row>
    <row r="3" spans="1:20" ht="15" thickBot="1" x14ac:dyDescent="0.25">
      <c r="A3" t="s">
        <v>25</v>
      </c>
      <c r="J3" s="3" t="s">
        <v>18</v>
      </c>
      <c r="K3" s="3" t="s">
        <v>19</v>
      </c>
      <c r="M3" t="s">
        <v>4</v>
      </c>
      <c r="N3" t="s">
        <v>30</v>
      </c>
      <c r="P3" t="s">
        <v>22</v>
      </c>
      <c r="Q3" t="s">
        <v>19</v>
      </c>
      <c r="S3" t="s">
        <v>4</v>
      </c>
      <c r="T3" t="s">
        <v>31</v>
      </c>
    </row>
    <row r="4" spans="1:20" ht="15" thickBot="1" x14ac:dyDescent="0.25">
      <c r="A4" s="32" t="s">
        <v>26</v>
      </c>
      <c r="J4" s="27"/>
      <c r="K4" s="28" cm="1">
        <f t="array" ref="K4">_xlfn.IFS(J4="CSM",0.49,J4="CS",0.86,J4="C",0.97,J4="BB",1.7,J4="CF",1.9,J4="HM",2.3,J4="Lproj",2.4,J4="LP",2.5,J4="NLP",2.6,J4&lt;9,-0.4,J4&lt;11,-0.3,J4&lt;14,-0.2,J4&lt;18,-0.1,J4&lt;23,0,J4&lt;27,0.1,J4&lt;35,0.2,J4&lt;40.7,0.3,J4&lt;42,0.31,J4&lt;55,0.4,J4&lt;70,0.5,J4&lt;90,0.6,J4&lt;110,0.7,J4&lt;150,0.8,J4&lt;152,0.86,J4&lt;180,0.9,J4&lt;182,0.97,J4&lt;230,1,J4&lt;270,1.1,J4&lt;350,1.2,J4&lt;450,1.3,J4&lt;550,1.4,J4&lt;700,1.5,J4&lt;1000,1.6,J4&lt;1002,1.7,J4&lt;2000,1.9,J4&lt;4500,2.3,J4&lt;5500,2.4,J4&lt;7000,2.5,J4&lt;8010,2.6)</f>
        <v>-0.4</v>
      </c>
      <c r="M4" s="29"/>
      <c r="N4" s="59" t="str" cm="1">
        <f t="array" ref="N4">_xlfn.IFS(M4&lt;-0.35,"20/8",M4&lt;-0.25,"20/10",M4&lt;-0.15,"20/12.5",M4&lt;-0.05,"20/16",M4&lt;0.05,"20/20",M4&lt;0.15,"20/25",M4&lt;0.25,"20/30",M4&lt;0.0305,"20/40",M4&lt;0.315,"CSM",M4&lt;0.45,"20/50",M4&lt;0.55,"20/60",M4&lt;0.65,"20/80",M4&lt;0.75,"20/100",M4&lt;0.85,"20/125",M4&lt;0.87,"CS",M4&lt;0.95,"20/160",M4&lt;0.98,"C",M4&lt;1.05,"20/200",M4&lt;1.15,"20/250",M4&lt;1.25,"20/300",M4&lt;1.35,"20/400",M4&lt;1.45,"20/500",M4&lt;1.55,"20/600",M4&lt;1.65,"20/800",M4&lt;1.75,"BB",M4&lt;2,"CF",M4&lt;2.35,"HM",M4&lt;2.45,"LProj",M4&lt;2.55,"LP",M4&lt;3,"NLP")</f>
        <v>20/20</v>
      </c>
      <c r="P4" s="61"/>
      <c r="Q4" s="28" cm="1">
        <f t="array" ref="Q4">_xlfn.IFS(P4="CSM",0.49,P4="CS",0.86,P4="C",0.97,P4="BB",1.7,P4="CF",1.9,P4="HM",2.3,P4="Lproj",2.4,P4="LP",2.5,P4="NLP",2.6,P4&lt;2.6,-0.4,P4&lt;3.5,-0.3,P4&lt;4.5,-0.2,P4&lt;5.5,-0.1,P4&lt;7,0,P4&lt;9,0.1,P4&lt;11,0.2,P4&lt;12.1,0.3,P4&lt;13,0.31,P4&lt;16,0.4,P4&lt;20,0.5,P4&lt;26,0.6,P4&lt;35,0.7,P4&lt;46,0.8,P4&lt;47.5,0.86,P4&lt;56,0.9,P4&lt;58,0.97,P4&lt;70,1,P4&lt;90,1.1,P4&lt;110,1.2,P4&lt;140,1.3,P4&lt;170,1.4,P4&lt;210,1.5,P4&lt;290,1.6,P4&lt;310,1.7,P4&lt;700,1.9,P4&lt;1300,2.3,P4&lt;1600,2.4,P4&lt;2000,2.5,P4&lt;2410,2.6)</f>
        <v>-0.4</v>
      </c>
      <c r="S4" s="29"/>
      <c r="T4" s="60" t="str" cm="1">
        <f t="array" ref="T4">_xlfn.IFS(S4&lt;-0.35,"6/2.5",S4&lt;-0.25,"6/3",S4&lt;-0.15,"6/4",S4&lt;-0.05,"6/5",S4&lt;0.05,"6/6",S4&lt;0.15,"6/8",S4&lt;0.25,"6/10",S4&lt;0.305,"6/12",S4&lt;0.315,"CSM",S4&lt;0.45,"6/15",S4&lt;0.55,"6/19",S4&lt;0.65,"6/24",S4&lt;0.75,"6/30",S4&lt;0.85,"6/38",S4&lt;0.87,"CS",S4&lt;0.95,"6/48",S4&lt;0.98,"C",S4&lt;1.05,"6/60",S4&lt;1.15,"6/76",S4&lt;1.25,"6/95",S4&lt;1.35,"6/120",S4&lt;1.45,"6/150",S4&lt;1.55,"6/190",S4&lt;1.65,"6/40",S4&lt;1.75,"BB",S4&lt;2,"CF",S4&lt;2.35,"HM",S4&lt;2.45,"LProj",S4&lt;2.55,"LP",S4&lt;3,"NLP")</f>
        <v>6/6</v>
      </c>
    </row>
    <row r="5" spans="1:20" ht="15" thickBot="1" x14ac:dyDescent="0.25"/>
    <row r="6" spans="1:20" x14ac:dyDescent="0.2">
      <c r="A6" s="1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24"/>
      <c r="J6" s="30" t="s">
        <v>16</v>
      </c>
      <c r="K6" s="31" t="s">
        <v>17</v>
      </c>
      <c r="M6" s="30" t="s">
        <v>20</v>
      </c>
      <c r="N6" s="31" t="s">
        <v>21</v>
      </c>
      <c r="P6" s="44" t="s">
        <v>27</v>
      </c>
      <c r="Q6" s="31" t="s">
        <v>17</v>
      </c>
      <c r="S6" s="30" t="s">
        <v>20</v>
      </c>
      <c r="T6" s="31" t="s">
        <v>21</v>
      </c>
    </row>
    <row r="7" spans="1:20" x14ac:dyDescent="0.2">
      <c r="A7">
        <v>8</v>
      </c>
      <c r="B7">
        <v>8</v>
      </c>
      <c r="C7" s="3">
        <v>8</v>
      </c>
      <c r="D7">
        <v>2.5099999999999998</v>
      </c>
      <c r="E7" s="4">
        <v>-0.4</v>
      </c>
      <c r="F7">
        <v>2.4</v>
      </c>
      <c r="G7">
        <v>2.5</v>
      </c>
      <c r="H7" s="25"/>
      <c r="J7" s="54">
        <f>B7</f>
        <v>8</v>
      </c>
      <c r="K7" s="55" cm="1">
        <f t="array" ref="K7">_xlfn.IFS(J7="CSM",0.49,J7="CS",0.86,J7="C",0.97,J7="BB",1.7,J7="CF",1.9,J7="HM",2.3,J7="Lproj",2.4,J7="LP",2.5,J7="NLP",2.6,J7&lt;9,-0.4,J7&lt;11,-0.3,J7&lt;14,-0.2,J7&lt;18,-0.1,J7&lt;23,0,J7&lt;27,0.1,J7&lt;35,0.2,J7&lt;40.7,0.3,J7&lt;42,0.31,J7&lt;55,0.4,J7&lt;70,0.5,J7&lt;90,0.6,J7&lt;110,0.7,J7&lt;150,0.8,J7&lt;152,0.86,J7&lt;180,0.9,J7&lt;182,0.97,J7&lt;230,1,J7&lt;270,1.1,J7&lt;350,1.2,J7&lt;450,1.3,J7&lt;550,1.4,J7&lt;700,1.5,J7&lt;1000,1.6,J7&lt;1002,1.7,J7&lt;2000,1.9,J7&lt;4500,2.3,J7&lt;5500,2.4,J7&lt;7000,2.5,J7&lt;8010,2.6)</f>
        <v>-0.4</v>
      </c>
      <c r="M7" s="35">
        <f>E7</f>
        <v>-0.4</v>
      </c>
      <c r="N7" s="36" t="str" cm="1">
        <f t="array" ref="N7">_xlfn.IFS(M7&lt;-0.35,"20/8",M7&lt;-0.25,"20/10",M7&lt;-0.15,"20/12.5",M7&lt;-0.05,"20/16",M7&lt;0.05,"20/20",M7&lt;0.15,"20/25",M7&lt;0.25,"20/30",M7&lt;0.305,"20/40",M7&lt;0.315,"CSM",M7&lt;0.45,"20/50",M7&lt;0.55,"20/60",M7&lt;0.65,"20/80",M7&lt;0.75,"20/100",M7&lt;0.85,"20/125",M7&lt;0.87,"CS",M7&lt;0.95,"20/160",M7&lt;0.98,"C",M7&lt;1.05,"20/200",M7&lt;1.15,"20/250",M7&lt;1.25,"20/300",M7&lt;1.35,"20/400",M7&lt;1.45,"20/500",M7&lt;1.55,"20/600",M7&lt;1.65,"20/800",M7&lt;1.75,"BB",M7&lt;2,"CF",M7&lt;2.35,"HM",M7&lt;2.45,"LProj",M7&lt;2.55,"LP",M7&lt;3,"NLP")</f>
        <v>20/8</v>
      </c>
      <c r="P7" s="45">
        <v>2.5</v>
      </c>
      <c r="Q7" s="46" cm="1">
        <f t="array" ref="Q7">_xlfn.IFS(P7="CSM",0.49,P7="CS",0.86,P7="C",0.97,P7="BB",1.7,P7="CF",1.9,P7="HM",2.3,P7="Lproj",2.4,P7="LP",2.5,P7="NLP",2.6,P7&lt;2.6,-0.4,P7&lt;3.5,-0.3,P7&lt;4.5,-0.2,P7&lt;5.5,-0.1,P7&lt;7,0,P7&lt;9,0.1,P7&lt;11,0.2,P7&lt;12.1,0.3,P7&lt;13,0.31,P7&lt;16,0.4,P7&lt;20,0.5,P7&lt;26,0.6,P7&lt;35,0.7,P7&lt;46,0.8,P7&lt;47.5,0.86,P7&lt;56,0.9,P7&lt;58,0.97,P7&lt;70,1,P7&lt;90,1.1,P7&lt;110,1.2,P7&lt;140,1.3,P7&lt;170,1.4,P7&lt;210,1.5,P7&lt;290,1.6,P7&lt;310,1.7,P7&lt;700,1.9,P7&lt;1300,2.3,P7&lt;1600,2.4,P7&lt;2000,2.5,P7&lt;2410,2.6)</f>
        <v>-0.4</v>
      </c>
      <c r="S7" s="35">
        <f>K7</f>
        <v>-0.4</v>
      </c>
      <c r="T7" s="36" t="str" cm="1">
        <f t="array" ref="T7">_xlfn.IFS(S7&lt;-0.35,"6/2.5",S7&lt;-0.25,"6/3",S7&lt;-0.15,"6/4",S7&lt;-0.05,"6/5",S7&lt;0.05,"6/6",S7&lt;0.15,"6/8",S7&lt;0.25,"6/10",S7&lt;0.305,"6/12",S7&lt;0.315,"CSM",S7&lt;0.45,"6/15",S7&lt;0.55,"6/19",S7&lt;0.65,"6/24",S7&lt;0.75,"6/30",S7&lt;0.85,"6/38",S7&lt;0.87,"CS",S7&lt;0.95,"6/48",S7&lt;0.98,"C",S7&lt;1.05,"6/60",S7&lt;1.15,"6/76",S7&lt;1.25,"6/95",S7&lt;1.35,"6/120",S7&lt;1.45,"6/150",S7&lt;1.55,"6/190",S7&lt;1.65,"6/40",S7&lt;1.75,"BB",S7&lt;2,"CF",S7&lt;2.35,"HM",S7&lt;2.45,"LProj",S7&lt;2.55,"LP",S7&lt;3,"NLP")</f>
        <v>6/2.5</v>
      </c>
    </row>
    <row r="8" spans="1:20" x14ac:dyDescent="0.2">
      <c r="A8" s="5">
        <v>10.023744672545444</v>
      </c>
      <c r="B8" s="1">
        <v>10</v>
      </c>
      <c r="C8" s="2">
        <v>10</v>
      </c>
      <c r="D8" s="6">
        <v>2</v>
      </c>
      <c r="E8" s="6">
        <v>-0.3</v>
      </c>
      <c r="F8" s="5">
        <v>3.0071234017636335</v>
      </c>
      <c r="G8" s="5">
        <v>3.0071234017636335</v>
      </c>
      <c r="H8" s="26"/>
      <c r="J8" s="54">
        <f t="shared" ref="J8:J36" si="0">B8</f>
        <v>10</v>
      </c>
      <c r="K8" s="55" cm="1">
        <f t="array" ref="K8">_xlfn.IFS(J8="CSM",0.49,J8="CS",0.86,J8="C",0.97,J8="BB",1.7,J8="CF",1.9,J8="HM",2.3,J8="Lproj",2.4,J8="LP",2.5,J8="NLP",2.6,J8&lt;9,-0.4,J8&lt;11,-0.3,J8&lt;14,-0.2,J8&lt;18,-0.1,J8&lt;23,0,J8&lt;27,0.1,J8&lt;35,0.2,J8&lt;40.7,0.3,J8&lt;42,0.31,J8&lt;55,0.4,J8&lt;70,0.5,J8&lt;90,0.6,J8&lt;110,0.7,J8&lt;150,0.8,J8&lt;152,0.86,J8&lt;180,0.9,J8&lt;182,0.97,J8&lt;230,1,J8&lt;270,1.1,J8&lt;350,1.2,J8&lt;450,1.3,J8&lt;550,1.4,J8&lt;700,1.5,J8&lt;1000,1.6,J8&lt;1002,1.7,J8&lt;2000,1.9,J8&lt;4500,2.3,J8&lt;5500,2.4,J8&lt;7000,2.5,J8&lt;8010,2.6)</f>
        <v>-0.3</v>
      </c>
      <c r="M8" s="35">
        <f t="shared" ref="M8:M36" si="1">E8</f>
        <v>-0.3</v>
      </c>
      <c r="N8" s="36" t="str" cm="1">
        <f t="array" ref="N8">_xlfn.IFS(M8&lt;-0.35,"20/8",M8&lt;-0.25,"20/10",M8&lt;-0.15,"20/12.5",M8&lt;-0.05,"20/16",M8&lt;0.05,"20/20",M8&lt;0.15,"20/25",M8&lt;0.25,"20/30",M8&lt;0.305,"20/40",M8&lt;0.315,"CSM",M8&lt;0.45,"20/50",M8&lt;0.55,"20/60",M8&lt;0.65,"20/80",M8&lt;0.75,"20/100",M8&lt;0.85,"20/125",M8&lt;0.87,"CS",M8&lt;0.95,"20/160",M8&lt;0.98,"C",M8&lt;1.05,"20/200",M8&lt;1.15,"20/250",M8&lt;1.25,"20/300",M8&lt;1.35,"20/400",M8&lt;1.45,"20/500",M8&lt;1.55,"20/600",M8&lt;1.65,"20/800",M8&lt;1.75,"BB",M8&lt;2,"CF",M8&lt;2.35,"HM",M8&lt;2.45,"LProj",M8&lt;2.55,"LP",M8&lt;3,"NLP")</f>
        <v>20/10</v>
      </c>
      <c r="P8" s="47">
        <v>3.0071234017636335</v>
      </c>
      <c r="Q8" s="46" cm="1">
        <f t="array" ref="Q8">_xlfn.IFS(P8="CSM",0.49,P8="CS",0.86,P8="C",0.97,P8="BB",1.7,P8="CF",1.9,P8="HM",2.3,P8="Lproj",2.4,P8="LP",2.5,P8="NLP",2.6,P8&lt;2.6,-0.4,P8&lt;3.5,-0.3,P8&lt;4.5,-0.2,P8&lt;5.5,-0.1,P8&lt;7,0,P8&lt;9,0.1,P8&lt;11,0.2,P8&lt;12.1,0.3,P8&lt;13,0.31,P8&lt;16,0.4,P8&lt;20,0.5,P8&lt;26,0.6,P8&lt;35,0.7,P8&lt;46,0.8,P8&lt;47.5,0.86,P8&lt;56,0.9,P8&lt;58,0.97,P8&lt;70,1,P8&lt;90,1.1,P8&lt;110,1.2,P8&lt;140,1.3,P8&lt;170,1.4,P8&lt;210,1.5,P8&lt;290,1.6,P8&lt;310,1.7,P8&lt;700,1.9,P8&lt;1300,2.3,P8&lt;1600,2.4,P8&lt;2000,2.5,P8&lt;2410,2.6)</f>
        <v>-0.3</v>
      </c>
      <c r="S8" s="35">
        <f t="shared" ref="S8:S36" si="2">K8</f>
        <v>-0.3</v>
      </c>
      <c r="T8" s="36" t="str" cm="1">
        <f t="array" ref="T8">_xlfn.IFS(S8&lt;-0.35,"6/2.5",S8&lt;-0.25,"6/3",S8&lt;-0.15,"6/4",S8&lt;-0.05,"6/5",S8&lt;0.05,"6/6",S8&lt;0.15,"6/8",S8&lt;0.25,"6/10",S8&lt;0.305,"6/12",S8&lt;0.315,"CSM",S8&lt;0.45,"6/15",S8&lt;0.55,"6/19",S8&lt;0.65,"6/24",S8&lt;0.75,"6/30",S8&lt;0.85,"6/38",S8&lt;0.87,"CS",S8&lt;0.95,"6/48",S8&lt;0.98,"C",S8&lt;1.05,"6/60",S8&lt;1.15,"6/76",S8&lt;1.25,"6/95",S8&lt;1.35,"6/120",S8&lt;1.45,"6/150",S8&lt;1.55,"6/190",S8&lt;1.65,"6/40",S8&lt;1.75,"BB",S8&lt;2,"CF",S8&lt;2.35,"HM",S8&lt;2.45,"LProj",S8&lt;2.55,"LP",S8&lt;3,"NLP")</f>
        <v>6/3</v>
      </c>
    </row>
    <row r="9" spans="1:20" x14ac:dyDescent="0.2">
      <c r="A9" s="5">
        <v>12.619146889603865</v>
      </c>
      <c r="B9" s="1">
        <v>12</v>
      </c>
      <c r="C9" s="2">
        <v>12</v>
      </c>
      <c r="D9" s="6">
        <v>1.6666666666666667</v>
      </c>
      <c r="E9" s="6">
        <v>-0.2</v>
      </c>
      <c r="F9" s="5">
        <v>3.7857440668811595</v>
      </c>
      <c r="G9" s="5">
        <v>3.7857440668811595</v>
      </c>
      <c r="H9" s="26"/>
      <c r="J9" s="54">
        <f t="shared" si="0"/>
        <v>12</v>
      </c>
      <c r="K9" s="55" cm="1">
        <f t="array" ref="K9">_xlfn.IFS(J9="CSM",0.49,J9="CS",0.86,J9="C",0.97,J9="BB",1.7,J9="CF",1.9,J9="HM",2.3,J9="Lproj",2.4,J9="LP",2.5,J9="NLP",2.6,J9&lt;9,-0.4,J9&lt;11,-0.3,J9&lt;14,-0.2,J9&lt;18,-0.1,J9&lt;23,0,J9&lt;27,0.1,J9&lt;35,0.2,J9&lt;40.7,0.3,J9&lt;42,0.31,J9&lt;55,0.4,J9&lt;70,0.5,J9&lt;90,0.6,J9&lt;110,0.7,J9&lt;150,0.8,J9&lt;152,0.86,J9&lt;180,0.9,J9&lt;182,0.97,J9&lt;230,1,J9&lt;270,1.1,J9&lt;350,1.2,J9&lt;450,1.3,J9&lt;550,1.4,J9&lt;700,1.5,J9&lt;1000,1.6,J9&lt;1002,1.7,J9&lt;2000,1.9,J9&lt;4500,2.3,J9&lt;5500,2.4,J9&lt;7000,2.5,J9&lt;8010,2.6)</f>
        <v>-0.2</v>
      </c>
      <c r="M9" s="35">
        <f t="shared" si="1"/>
        <v>-0.2</v>
      </c>
      <c r="N9" s="36" t="str" cm="1">
        <f t="array" ref="N9">_xlfn.IFS(M9&lt;-0.35,"20/8",M9&lt;-0.25,"20/10",M9&lt;-0.15,"20/12.5",M9&lt;-0.05,"20/16",M9&lt;0.05,"20/20",M9&lt;0.15,"20/25",M9&lt;0.25,"20/30",M9&lt;0.305,"20/40",M9&lt;0.315,"CSM",M9&lt;0.45,"20/50",M9&lt;0.55,"20/60",M9&lt;0.65,"20/80",M9&lt;0.75,"20/100",M9&lt;0.85,"20/125",M9&lt;0.87,"CS",M9&lt;0.95,"20/160",M9&lt;0.98,"C",M9&lt;1.05,"20/200",M9&lt;1.15,"20/250",M9&lt;1.25,"20/300",M9&lt;1.35,"20/400",M9&lt;1.45,"20/500",M9&lt;1.55,"20/600",M9&lt;1.65,"20/800",M9&lt;1.75,"BB",M9&lt;2,"CF",M9&lt;2.35,"HM",M9&lt;2.45,"LProj",M9&lt;2.55,"LP",M9&lt;3,"NLP")</f>
        <v>20/12.5</v>
      </c>
      <c r="P9" s="47">
        <v>3.7857440668811595</v>
      </c>
      <c r="Q9" s="46" cm="1">
        <f t="array" ref="Q9">_xlfn.IFS(P9="CSM",0.49,P9="CS",0.86,P9="C",0.97,P9="BB",1.7,P9="CF",1.9,P9="HM",2.3,P9="Lproj",2.4,P9="LP",2.5,P9="NLP",2.6,P9&lt;2.6,-0.4,P9&lt;3.5,-0.3,P9&lt;4.5,-0.2,P9&lt;5.5,-0.1,P9&lt;7,0,P9&lt;9,0.1,P9&lt;11,0.2,P9&lt;12.1,0.3,P9&lt;13,0.31,P9&lt;16,0.4,P9&lt;20,0.5,P9&lt;26,0.6,P9&lt;35,0.7,P9&lt;46,0.8,P9&lt;47.5,0.86,P9&lt;56,0.9,P9&lt;58,0.97,P9&lt;70,1,P9&lt;90,1.1,P9&lt;110,1.2,P9&lt;140,1.3,P9&lt;170,1.4,P9&lt;210,1.5,P9&lt;290,1.6,P9&lt;310,1.7,P9&lt;700,1.9,P9&lt;1300,2.3,P9&lt;1600,2.4,P9&lt;2000,2.5,P9&lt;2410,2.6)</f>
        <v>-0.2</v>
      </c>
      <c r="S9" s="35">
        <f t="shared" si="2"/>
        <v>-0.2</v>
      </c>
      <c r="T9" s="36" t="str" cm="1">
        <f t="array" ref="T9">_xlfn.IFS(S9&lt;-0.35,"6/2.5",S9&lt;-0.25,"6/3",S9&lt;-0.15,"6/4",S9&lt;-0.05,"6/5",S9&lt;0.05,"6/6",S9&lt;0.15,"6/8",S9&lt;0.25,"6/10",S9&lt;0.305,"6/12",S9&lt;0.315,"CSM",S9&lt;0.45,"6/15",S9&lt;0.55,"6/19",S9&lt;0.65,"6/24",S9&lt;0.75,"6/30",S9&lt;0.85,"6/38",S9&lt;0.87,"CS",S9&lt;0.95,"6/48",S9&lt;0.98,"C",S9&lt;1.05,"6/60",S9&lt;1.15,"6/76",S9&lt;1.25,"6/95",S9&lt;1.35,"6/120",S9&lt;1.45,"6/150",S9&lt;1.55,"6/190",S9&lt;1.65,"6/40",S9&lt;1.75,"BB",S9&lt;2,"CF",S9&lt;2.35,"HM",S9&lt;2.45,"LProj",S9&lt;2.55,"LP",S9&lt;3,"NLP")</f>
        <v>6/4</v>
      </c>
    </row>
    <row r="10" spans="1:20" x14ac:dyDescent="0.2">
      <c r="A10" s="5">
        <v>15.88656469448563</v>
      </c>
      <c r="B10" s="1">
        <v>16</v>
      </c>
      <c r="C10" s="2">
        <v>16</v>
      </c>
      <c r="D10" s="6">
        <v>1.25</v>
      </c>
      <c r="E10" s="6">
        <v>-0.1</v>
      </c>
      <c r="F10" s="5">
        <v>4.7659694083456889</v>
      </c>
      <c r="G10" s="5">
        <v>4.7659694083456889</v>
      </c>
      <c r="H10" s="26"/>
      <c r="J10" s="54">
        <f t="shared" si="0"/>
        <v>16</v>
      </c>
      <c r="K10" s="55" cm="1">
        <f t="array" ref="K10">_xlfn.IFS(J10="CSM",0.49,J10="CS",0.86,J10="C",0.97,J10="BB",1.7,J10="CF",1.9,J10="HM",2.3,J10="Lproj",2.4,J10="LP",2.5,J10="NLP",2.6,J10&lt;9,-0.4,J10&lt;11,-0.3,J10&lt;14,-0.2,J10&lt;18,-0.1,J10&lt;23,0,J10&lt;27,0.1,J10&lt;35,0.2,J10&lt;40.7,0.3,J10&lt;42,0.31,J10&lt;55,0.4,J10&lt;70,0.5,J10&lt;90,0.6,J10&lt;110,0.7,J10&lt;150,0.8,J10&lt;152,0.86,J10&lt;180,0.9,J10&lt;182,0.97,J10&lt;230,1,J10&lt;270,1.1,J10&lt;350,1.2,J10&lt;450,1.3,J10&lt;550,1.4,J10&lt;700,1.5,J10&lt;1000,1.6,J10&lt;1002,1.7,J10&lt;2000,1.9,J10&lt;4500,2.3,J10&lt;5500,2.4,J10&lt;7000,2.5,J10&lt;8010,2.6)</f>
        <v>-0.1</v>
      </c>
      <c r="M10" s="35">
        <f t="shared" si="1"/>
        <v>-0.1</v>
      </c>
      <c r="N10" s="36" t="str" cm="1">
        <f t="array" ref="N10">_xlfn.IFS(M10&lt;-0.35,"20/8",M10&lt;-0.25,"20/10",M10&lt;-0.15,"20/12.5",M10&lt;-0.05,"20/16",M10&lt;0.05,"20/20",M10&lt;0.15,"20/25",M10&lt;0.25,"20/30",M10&lt;0.305,"20/40",M10&lt;0.315,"CSM",M10&lt;0.45,"20/50",M10&lt;0.55,"20/60",M10&lt;0.65,"20/80",M10&lt;0.75,"20/100",M10&lt;0.85,"20/125",M10&lt;0.87,"CS",M10&lt;0.95,"20/160",M10&lt;0.98,"C",M10&lt;1.05,"20/200",M10&lt;1.15,"20/250",M10&lt;1.25,"20/300",M10&lt;1.35,"20/400",M10&lt;1.45,"20/500",M10&lt;1.55,"20/600",M10&lt;1.65,"20/800",M10&lt;1.75,"BB",M10&lt;2,"CF",M10&lt;2.35,"HM",M10&lt;2.45,"LProj",M10&lt;2.55,"LP",M10&lt;3,"NLP")</f>
        <v>20/16</v>
      </c>
      <c r="P10" s="47">
        <v>4.7659694083456889</v>
      </c>
      <c r="Q10" s="46" cm="1">
        <f t="array" ref="Q10">_xlfn.IFS(P10="CSM",0.49,P10="CS",0.86,P10="C",0.97,P10="BB",1.7,P10="CF",1.9,P10="HM",2.3,P10="Lproj",2.4,P10="LP",2.5,P10="NLP",2.6,P10&lt;2.6,-0.4,P10&lt;3.5,-0.3,P10&lt;4.5,-0.2,P10&lt;5.5,-0.1,P10&lt;7,0,P10&lt;9,0.1,P10&lt;11,0.2,P10&lt;12.1,0.3,P10&lt;13,0.31,P10&lt;16,0.4,P10&lt;20,0.5,P10&lt;26,0.6,P10&lt;35,0.7,P10&lt;46,0.8,P10&lt;47.5,0.86,P10&lt;56,0.9,P10&lt;58,0.97,P10&lt;70,1,P10&lt;90,1.1,P10&lt;110,1.2,P10&lt;140,1.3,P10&lt;170,1.4,P10&lt;210,1.5,P10&lt;290,1.6,P10&lt;310,1.7,P10&lt;700,1.9,P10&lt;1300,2.3,P10&lt;1600,2.4,P10&lt;2000,2.5,P10&lt;2410,2.6)</f>
        <v>-0.1</v>
      </c>
      <c r="S10" s="35">
        <f t="shared" si="2"/>
        <v>-0.1</v>
      </c>
      <c r="T10" s="36" t="str" cm="1">
        <f t="array" ref="T10">_xlfn.IFS(S10&lt;-0.35,"6/2.5",S10&lt;-0.25,"6/3",S10&lt;-0.15,"6/4",S10&lt;-0.05,"6/5",S10&lt;0.05,"6/6",S10&lt;0.15,"6/8",S10&lt;0.25,"6/10",S10&lt;0.305,"6/12",S10&lt;0.315,"CSM",S10&lt;0.45,"6/15",S10&lt;0.55,"6/19",S10&lt;0.65,"6/24",S10&lt;0.75,"6/30",S10&lt;0.85,"6/38",S10&lt;0.87,"CS",S10&lt;0.95,"6/48",S10&lt;0.98,"C",S10&lt;1.05,"6/60",S10&lt;1.15,"6/76",S10&lt;1.25,"6/95",S10&lt;1.35,"6/120",S10&lt;1.45,"6/150",S10&lt;1.55,"6/190",S10&lt;1.65,"6/40",S10&lt;1.75,"BB",S10&lt;2,"CF",S10&lt;2.35,"HM",S10&lt;2.45,"LProj",S10&lt;2.55,"LP",S10&lt;3,"NLP")</f>
        <v>6/5</v>
      </c>
    </row>
    <row r="11" spans="1:20" x14ac:dyDescent="0.2">
      <c r="A11" s="5">
        <v>20</v>
      </c>
      <c r="B11" s="1">
        <v>20</v>
      </c>
      <c r="C11" s="2">
        <v>20</v>
      </c>
      <c r="D11" s="6">
        <v>1</v>
      </c>
      <c r="E11" s="6">
        <v>0</v>
      </c>
      <c r="F11" s="5">
        <v>6</v>
      </c>
      <c r="G11" s="5">
        <v>6</v>
      </c>
      <c r="H11" s="26"/>
      <c r="J11" s="54">
        <f t="shared" si="0"/>
        <v>20</v>
      </c>
      <c r="K11" s="55" cm="1">
        <f t="array" ref="K11">_xlfn.IFS(J11="CSM",0.49,J11="CS",0.86,J11="C",0.97,J11="BB",1.7,J11="CF",1.9,J11="HM",2.3,J11="Lproj",2.4,J11="LP",2.5,J11="NLP",2.6,J11&lt;9,-0.4,J11&lt;11,-0.3,J11&lt;14,-0.2,J11&lt;18,-0.1,J11&lt;23,0,J11&lt;27,0.1,J11&lt;35,0.2,J11&lt;40.7,0.3,J11&lt;42,0.31,J11&lt;55,0.4,J11&lt;70,0.5,J11&lt;90,0.6,J11&lt;110,0.7,J11&lt;150,0.8,J11&lt;152,0.86,J11&lt;180,0.9,J11&lt;182,0.97,J11&lt;230,1,J11&lt;270,1.1,J11&lt;350,1.2,J11&lt;450,1.3,J11&lt;550,1.4,J11&lt;700,1.5,J11&lt;1000,1.6,J11&lt;1002,1.7,J11&lt;2000,1.9,J11&lt;4500,2.3,J11&lt;5500,2.4,J11&lt;7000,2.5,J11&lt;8010,2.6)</f>
        <v>0</v>
      </c>
      <c r="M11" s="35">
        <f t="shared" si="1"/>
        <v>0</v>
      </c>
      <c r="N11" s="36" t="str" cm="1">
        <f t="array" ref="N11">_xlfn.IFS(M11&lt;-0.35,"20/8",M11&lt;-0.25,"20/10",M11&lt;-0.15,"20/12.5",M11&lt;-0.05,"20/16",M11&lt;0.05,"20/20",M11&lt;0.15,"20/25",M11&lt;0.25,"20/30",M11&lt;0.305,"20/40",M11&lt;0.315,"CSM",M11&lt;0.45,"20/50",M11&lt;0.55,"20/60",M11&lt;0.65,"20/80",M11&lt;0.75,"20/100",M11&lt;0.85,"20/125",M11&lt;0.87,"CS",M11&lt;0.95,"20/160",M11&lt;0.98,"C",M11&lt;1.05,"20/200",M11&lt;1.15,"20/250",M11&lt;1.25,"20/300",M11&lt;1.35,"20/400",M11&lt;1.45,"20/500",M11&lt;1.55,"20/600",M11&lt;1.65,"20/800",M11&lt;1.75,"BB",M11&lt;2,"CF",M11&lt;2.35,"HM",M11&lt;2.45,"LProj",M11&lt;2.55,"LP",M11&lt;3,"NLP")</f>
        <v>20/20</v>
      </c>
      <c r="P11" s="47">
        <v>6</v>
      </c>
      <c r="Q11" s="46" cm="1">
        <f t="array" ref="Q11">_xlfn.IFS(P11="CSM",0.49,P11="CS",0.86,P11="C",0.97,P11="BB",1.7,P11="CF",1.9,P11="HM",2.3,P11="Lproj",2.4,P11="LP",2.5,P11="NLP",2.6,P11&lt;2.6,-0.4,P11&lt;3.5,-0.3,P11&lt;4.5,-0.2,P11&lt;5.5,-0.1,P11&lt;7,0,P11&lt;9,0.1,P11&lt;11,0.2,P11&lt;12.1,0.3,P11&lt;13,0.31,P11&lt;16,0.4,P11&lt;20,0.5,P11&lt;26,0.6,P11&lt;35,0.7,P11&lt;46,0.8,P11&lt;47.5,0.86,P11&lt;56,0.9,P11&lt;58,0.97,P11&lt;70,1,P11&lt;90,1.1,P11&lt;110,1.2,P11&lt;140,1.3,P11&lt;170,1.4,P11&lt;210,1.5,P11&lt;290,1.6,P11&lt;310,1.7,P11&lt;700,1.9,P11&lt;1300,2.3,P11&lt;1600,2.4,P11&lt;2000,2.5,P11&lt;2410,2.6)</f>
        <v>0</v>
      </c>
      <c r="S11" s="35">
        <f t="shared" si="2"/>
        <v>0</v>
      </c>
      <c r="T11" s="36" t="str" cm="1">
        <f t="array" ref="T11">_xlfn.IFS(S11&lt;-0.35,"6/2.5",S11&lt;-0.25,"6/3",S11&lt;-0.15,"6/4",S11&lt;-0.05,"6/5",S11&lt;0.05,"6/6",S11&lt;0.15,"6/8",S11&lt;0.25,"6/10",S11&lt;0.305,"6/12",S11&lt;0.315,"CSM",S11&lt;0.45,"6/15",S11&lt;0.55,"6/19",S11&lt;0.65,"6/24",S11&lt;0.75,"6/30",S11&lt;0.85,"6/38",S11&lt;0.87,"CS",S11&lt;0.95,"6/48",S11&lt;0.98,"C",S11&lt;1.05,"6/60",S11&lt;1.15,"6/76",S11&lt;1.25,"6/95",S11&lt;1.35,"6/120",S11&lt;1.45,"6/150",S11&lt;1.55,"6/190",S11&lt;1.65,"6/40",S11&lt;1.75,"BB",S11&lt;2,"CF",S11&lt;2.35,"HM",S11&lt;2.45,"LProj",S11&lt;2.55,"LP",S11&lt;3,"NLP")</f>
        <v>6/6</v>
      </c>
    </row>
    <row r="12" spans="1:20" x14ac:dyDescent="0.2">
      <c r="A12" s="5">
        <v>25.178508235883346</v>
      </c>
      <c r="B12" s="1">
        <v>25</v>
      </c>
      <c r="C12" s="2">
        <v>25</v>
      </c>
      <c r="D12" s="6">
        <v>0.8</v>
      </c>
      <c r="E12" s="6">
        <v>0.1</v>
      </c>
      <c r="F12" s="5">
        <v>7.5535524707650037</v>
      </c>
      <c r="G12" s="5">
        <v>7.5535524707650037</v>
      </c>
      <c r="H12" s="26"/>
      <c r="J12" s="54">
        <f t="shared" si="0"/>
        <v>25</v>
      </c>
      <c r="K12" s="55" cm="1">
        <f t="array" ref="K12">_xlfn.IFS(J12="CSM",0.49,J12="CS",0.86,J12="C",0.97,J12="BB",1.7,J12="CF",1.9,J12="HM",2.3,J12="Lproj",2.4,J12="LP",2.5,J12="NLP",2.6,J12&lt;9,-0.4,J12&lt;11,-0.3,J12&lt;14,-0.2,J12&lt;18,-0.1,J12&lt;23,0,J12&lt;27,0.1,J12&lt;35,0.2,J12&lt;40.7,0.3,J12&lt;42,0.31,J12&lt;55,0.4,J12&lt;70,0.5,J12&lt;90,0.6,J12&lt;110,0.7,J12&lt;150,0.8,J12&lt;152,0.86,J12&lt;180,0.9,J12&lt;182,0.97,J12&lt;230,1,J12&lt;270,1.1,J12&lt;350,1.2,J12&lt;450,1.3,J12&lt;550,1.4,J12&lt;700,1.5,J12&lt;1000,1.6,J12&lt;1002,1.7,J12&lt;2000,1.9,J12&lt;4500,2.3,J12&lt;5500,2.4,J12&lt;7000,2.5,J12&lt;8010,2.6)</f>
        <v>0.1</v>
      </c>
      <c r="M12" s="35">
        <f t="shared" si="1"/>
        <v>0.1</v>
      </c>
      <c r="N12" s="36" t="str" cm="1">
        <f t="array" ref="N12">_xlfn.IFS(M12&lt;-0.35,"20/8",M12&lt;-0.25,"20/10",M12&lt;-0.15,"20/12.5",M12&lt;-0.05,"20/16",M12&lt;0.05,"20/20",M12&lt;0.15,"20/25",M12&lt;0.25,"20/30",M12&lt;0.305,"20/40",M12&lt;0.315,"CSM",M12&lt;0.45,"20/50",M12&lt;0.55,"20/60",M12&lt;0.65,"20/80",M12&lt;0.75,"20/100",M12&lt;0.85,"20/125",M12&lt;0.87,"CS",M12&lt;0.95,"20/160",M12&lt;0.98,"C",M12&lt;1.05,"20/200",M12&lt;1.15,"20/250",M12&lt;1.25,"20/300",M12&lt;1.35,"20/400",M12&lt;1.45,"20/500",M12&lt;1.55,"20/600",M12&lt;1.65,"20/800",M12&lt;1.75,"BB",M12&lt;2,"CF",M12&lt;2.35,"HM",M12&lt;2.45,"LProj",M12&lt;2.55,"LP",M12&lt;3,"NLP")</f>
        <v>20/25</v>
      </c>
      <c r="P12" s="47">
        <v>7.5535524707650037</v>
      </c>
      <c r="Q12" s="46" cm="1">
        <f t="array" ref="Q12">_xlfn.IFS(P12="CSM",0.49,P12="CS",0.86,P12="C",0.97,P12="BB",1.7,P12="CF",1.9,P12="HM",2.3,P12="Lproj",2.4,P12="LP",2.5,P12="NLP",2.6,P12&lt;2.6,-0.4,P12&lt;3.5,-0.3,P12&lt;4.5,-0.2,P12&lt;5.5,-0.1,P12&lt;7,0,P12&lt;9,0.1,P12&lt;11,0.2,P12&lt;12.1,0.3,P12&lt;13,0.31,P12&lt;16,0.4,P12&lt;20,0.5,P12&lt;26,0.6,P12&lt;35,0.7,P12&lt;46,0.8,P12&lt;47.5,0.86,P12&lt;56,0.9,P12&lt;58,0.97,P12&lt;70,1,P12&lt;90,1.1,P12&lt;110,1.2,P12&lt;140,1.3,P12&lt;170,1.4,P12&lt;210,1.5,P12&lt;290,1.6,P12&lt;310,1.7,P12&lt;700,1.9,P12&lt;1300,2.3,P12&lt;1600,2.4,P12&lt;2000,2.5,P12&lt;2410,2.6)</f>
        <v>0.1</v>
      </c>
      <c r="S12" s="35">
        <f t="shared" si="2"/>
        <v>0.1</v>
      </c>
      <c r="T12" s="36" t="str" cm="1">
        <f t="array" ref="T12">_xlfn.IFS(S12&lt;-0.35,"6/2.5",S12&lt;-0.25,"6/3",S12&lt;-0.15,"6/4",S12&lt;-0.05,"6/5",S12&lt;0.05,"6/6",S12&lt;0.15,"6/8",S12&lt;0.25,"6/10",S12&lt;0.305,"6/12",S12&lt;0.315,"CSM",S12&lt;0.45,"6/15",S12&lt;0.55,"6/19",S12&lt;0.65,"6/24",S12&lt;0.75,"6/30",S12&lt;0.85,"6/38",S12&lt;0.87,"CS",S12&lt;0.95,"6/48",S12&lt;0.98,"C",S12&lt;1.05,"6/60",S12&lt;1.15,"6/76",S12&lt;1.25,"6/95",S12&lt;1.35,"6/120",S12&lt;1.45,"6/150",S12&lt;1.55,"6/190",S12&lt;1.65,"6/40",S12&lt;1.75,"BB",S12&lt;2,"CF",S12&lt;2.35,"HM",S12&lt;2.45,"LProj",S12&lt;2.55,"LP",S12&lt;3,"NLP")</f>
        <v>6/8</v>
      </c>
    </row>
    <row r="13" spans="1:20" x14ac:dyDescent="0.2">
      <c r="A13" s="5">
        <v>31.697863849222273</v>
      </c>
      <c r="B13" s="1">
        <v>30</v>
      </c>
      <c r="C13" s="2">
        <v>30</v>
      </c>
      <c r="D13" s="6">
        <v>0.66666666666666663</v>
      </c>
      <c r="E13" s="6">
        <v>0.2</v>
      </c>
      <c r="F13" s="5">
        <v>9.5093591547666811</v>
      </c>
      <c r="G13" s="5">
        <v>9.5093591547666811</v>
      </c>
      <c r="H13" s="26"/>
      <c r="J13" s="54">
        <f t="shared" si="0"/>
        <v>30</v>
      </c>
      <c r="K13" s="55" cm="1">
        <f t="array" ref="K13">_xlfn.IFS(J13="CSM",0.49,J13="CS",0.86,J13="C",0.97,J13="BB",1.7,J13="CF",1.9,J13="HM",2.3,J13="Lproj",2.4,J13="LP",2.5,J13="NLP",2.6,J13&lt;9,-0.4,J13&lt;11,-0.3,J13&lt;14,-0.2,J13&lt;18,-0.1,J13&lt;23,0,J13&lt;27,0.1,J13&lt;35,0.2,J13&lt;40.7,0.3,J13&lt;42,0.31,J13&lt;55,0.4,J13&lt;70,0.5,J13&lt;90,0.6,J13&lt;110,0.7,J13&lt;150,0.8,J13&lt;152,0.86,J13&lt;180,0.9,J13&lt;182,0.97,J13&lt;230,1,J13&lt;270,1.1,J13&lt;350,1.2,J13&lt;450,1.3,J13&lt;550,1.4,J13&lt;700,1.5,J13&lt;1000,1.6,J13&lt;1002,1.7,J13&lt;2000,1.9,J13&lt;4500,2.3,J13&lt;5500,2.4,J13&lt;7000,2.5,J13&lt;8010,2.6)</f>
        <v>0.2</v>
      </c>
      <c r="M13" s="35">
        <f t="shared" si="1"/>
        <v>0.2</v>
      </c>
      <c r="N13" s="36" t="str" cm="1">
        <f t="array" ref="N13">_xlfn.IFS(M13&lt;-0.35,"20/8",M13&lt;-0.25,"20/10",M13&lt;-0.15,"20/12.5",M13&lt;-0.05,"20/16",M13&lt;0.05,"20/20",M13&lt;0.15,"20/25",M13&lt;0.25,"20/30",M13&lt;0.305,"20/40",M13&lt;0.315,"CSM",M13&lt;0.45,"20/50",M13&lt;0.55,"20/60",M13&lt;0.65,"20/80",M13&lt;0.75,"20/100",M13&lt;0.85,"20/125",M13&lt;0.87,"CS",M13&lt;0.95,"20/160",M13&lt;0.98,"C",M13&lt;1.05,"20/200",M13&lt;1.15,"20/250",M13&lt;1.25,"20/300",M13&lt;1.35,"20/400",M13&lt;1.45,"20/500",M13&lt;1.55,"20/600",M13&lt;1.65,"20/800",M13&lt;1.75,"BB",M13&lt;2,"CF",M13&lt;2.35,"HM",M13&lt;2.45,"LProj",M13&lt;2.55,"LP",M13&lt;3,"NLP")</f>
        <v>20/30</v>
      </c>
      <c r="P13" s="47">
        <v>9.5093591547666811</v>
      </c>
      <c r="Q13" s="46" cm="1">
        <f t="array" ref="Q13">_xlfn.IFS(P13="CSM",0.49,P13="CS",0.86,P13="C",0.97,P13="BB",1.7,P13="CF",1.9,P13="HM",2.3,P13="Lproj",2.4,P13="LP",2.5,P13="NLP",2.6,P13&lt;2.6,-0.4,P13&lt;3.5,-0.3,P13&lt;4.5,-0.2,P13&lt;5.5,-0.1,P13&lt;7,0,P13&lt;9,0.1,P13&lt;11,0.2,P13&lt;12.1,0.3,P13&lt;13,0.31,P13&lt;16,0.4,P13&lt;20,0.5,P13&lt;26,0.6,P13&lt;35,0.7,P13&lt;46,0.8,P13&lt;47.5,0.86,P13&lt;56,0.9,P13&lt;58,0.97,P13&lt;70,1,P13&lt;90,1.1,P13&lt;110,1.2,P13&lt;140,1.3,P13&lt;170,1.4,P13&lt;210,1.5,P13&lt;290,1.6,P13&lt;310,1.7,P13&lt;700,1.9,P13&lt;1300,2.3,P13&lt;1600,2.4,P13&lt;2000,2.5,P13&lt;2410,2.6)</f>
        <v>0.2</v>
      </c>
      <c r="S13" s="35">
        <f t="shared" si="2"/>
        <v>0.2</v>
      </c>
      <c r="T13" s="36" t="str" cm="1">
        <f t="array" ref="T13">_xlfn.IFS(S13&lt;-0.35,"6/2.5",S13&lt;-0.25,"6/3",S13&lt;-0.15,"6/4",S13&lt;-0.05,"6/5",S13&lt;0.05,"6/6",S13&lt;0.15,"6/8",S13&lt;0.25,"6/10",S13&lt;0.305,"6/12",S13&lt;0.315,"CSM",S13&lt;0.45,"6/15",S13&lt;0.55,"6/19",S13&lt;0.65,"6/24",S13&lt;0.75,"6/30",S13&lt;0.85,"6/38",S13&lt;0.87,"CS",S13&lt;0.95,"6/48",S13&lt;0.98,"C",S13&lt;1.05,"6/60",S13&lt;1.15,"6/76",S13&lt;1.25,"6/95",S13&lt;1.35,"6/120",S13&lt;1.45,"6/150",S13&lt;1.55,"6/190",S13&lt;1.65,"6/40",S13&lt;1.75,"BB",S13&lt;2,"CF",S13&lt;2.35,"HM",S13&lt;2.45,"LProj",S13&lt;2.55,"LP",S13&lt;3,"NLP")</f>
        <v>6/10</v>
      </c>
    </row>
    <row r="14" spans="1:20" x14ac:dyDescent="0.2">
      <c r="A14" s="5">
        <v>39.905246299377595</v>
      </c>
      <c r="B14" s="1">
        <v>40</v>
      </c>
      <c r="C14" s="2">
        <v>40</v>
      </c>
      <c r="D14" s="6">
        <v>0.5</v>
      </c>
      <c r="E14" s="6">
        <v>0.3</v>
      </c>
      <c r="F14" s="5">
        <v>11.971573889813278</v>
      </c>
      <c r="G14" s="5">
        <v>11.971573889813278</v>
      </c>
      <c r="H14" s="26"/>
      <c r="J14" s="54">
        <f t="shared" si="0"/>
        <v>40</v>
      </c>
      <c r="K14" s="55" cm="1">
        <f t="array" ref="K14">_xlfn.IFS(J14="CSM",0.49,J14="CS",0.86,J14="C",0.97,J14="BB",1.7,J14="CF",1.9,J14="HM",2.3,J14="Lproj",2.4,J14="LP",2.5,J14="NLP",2.6,J14&lt;9,-0.4,J14&lt;11,-0.3,J14&lt;14,-0.2,J14&lt;18,-0.1,J14&lt;23,0,J14&lt;27,0.1,J14&lt;35,0.2,J14&lt;40.7,0.3,J14&lt;42,0.31,J14&lt;55,0.4,J14&lt;70,0.5,J14&lt;90,0.6,J14&lt;110,0.7,J14&lt;150,0.8,J14&lt;152,0.86,J14&lt;180,0.9,J14&lt;182,0.97,J14&lt;230,1,J14&lt;270,1.1,J14&lt;350,1.2,J14&lt;450,1.3,J14&lt;550,1.4,J14&lt;700,1.5,J14&lt;1000,1.6,J14&lt;1002,1.7,J14&lt;2000,1.9,J14&lt;4500,2.3,J14&lt;5500,2.4,J14&lt;7000,2.5,J14&lt;8010,2.6)</f>
        <v>0.3</v>
      </c>
      <c r="M14" s="37">
        <f t="shared" si="1"/>
        <v>0.3</v>
      </c>
      <c r="N14" s="36" t="str" cm="1">
        <f t="array" ref="N14">_xlfn.IFS(M14&lt;-0.35,"20/8",M14&lt;-0.25,"20/10",M14&lt;-0.15,"20/12.5",M14&lt;-0.05,"20/16",M14&lt;0.05,"20/20",M14&lt;0.15,"20/25",M14&lt;0.25,"20/30",M14&lt;0.305,"20/40",M14&lt;0.315,"CSM",M14&lt;0.45,"20/50",M14&lt;0.55,"20/60",M14&lt;0.65,"20/80",M14&lt;0.75,"20/100",M14&lt;0.85,"20/125",M14&lt;0.87,"CS",M14&lt;0.95,"20/160",M14&lt;0.98,"C",M14&lt;1.05,"20/200",M14&lt;1.15,"20/250",M14&lt;1.25,"20/300",M14&lt;1.35,"20/400",M14&lt;1.45,"20/500",M14&lt;1.55,"20/600",M14&lt;1.65,"20/800",M14&lt;1.75,"BB",M14&lt;2,"CF",M14&lt;2.35,"HM",M14&lt;2.45,"LProj",M14&lt;2.55,"LP",M14&lt;3,"NLP")</f>
        <v>20/40</v>
      </c>
      <c r="P14" s="47">
        <v>11.971573889813278</v>
      </c>
      <c r="Q14" s="46" cm="1">
        <f t="array" ref="Q14">_xlfn.IFS(P14="CSM",0.49,P14="CS",0.86,P14="C",0.97,P14="BB",1.7,P14="CF",1.9,P14="HM",2.3,P14="Lproj",2.4,P14="LP",2.5,P14="NLP",2.6,P14&lt;2.6,-0.4,P14&lt;3.5,-0.3,P14&lt;4.5,-0.2,P14&lt;5.5,-0.1,P14&lt;7,0,P14&lt;9,0.1,P14&lt;11,0.2,P14&lt;12.1,0.3,P14&lt;13,0.31,P14&lt;16,0.4,P14&lt;20,0.5,P14&lt;26,0.6,P14&lt;35,0.7,P14&lt;46,0.8,P14&lt;47.5,0.86,P14&lt;56,0.9,P14&lt;58,0.97,P14&lt;70,1,P14&lt;90,1.1,P14&lt;110,1.2,P14&lt;140,1.3,P14&lt;170,1.4,P14&lt;210,1.5,P14&lt;290,1.6,P14&lt;310,1.7,P14&lt;700,1.9,P14&lt;1300,2.3,P14&lt;1600,2.4,P14&lt;2000,2.5,P14&lt;2410,2.6)</f>
        <v>0.3</v>
      </c>
      <c r="S14" s="37">
        <f t="shared" si="2"/>
        <v>0.3</v>
      </c>
      <c r="T14" s="36" t="str" cm="1">
        <f t="array" ref="T14">_xlfn.IFS(S14&lt;-0.35,"6/2.5",S14&lt;-0.25,"6/3",S14&lt;-0.15,"6/4",S14&lt;-0.05,"6/5",S14&lt;0.05,"6/6",S14&lt;0.15,"6/8",S14&lt;0.25,"6/10",S14&lt;0.305,"6/12",S14&lt;0.315,"CSM",S14&lt;0.45,"6/15",S14&lt;0.55,"6/19",S14&lt;0.65,"6/24",S14&lt;0.75,"6/30",S14&lt;0.85,"6/38",S14&lt;0.87,"CS",S14&lt;0.95,"6/48",S14&lt;0.98,"C",S14&lt;1.05,"6/60",S14&lt;1.15,"6/76",S14&lt;1.25,"6/95",S14&lt;1.35,"6/120",S14&lt;1.45,"6/150",S14&lt;1.55,"6/190",S14&lt;1.65,"6/40",S14&lt;1.75,"BB",S14&lt;2,"CF",S14&lt;2.35,"HM",S14&lt;2.45,"LProj",S14&lt;2.55,"LP",S14&lt;3,"NLP")</f>
        <v>6/12</v>
      </c>
    </row>
    <row r="15" spans="1:20" x14ac:dyDescent="0.2">
      <c r="A15" s="7">
        <v>41</v>
      </c>
      <c r="B15" s="8">
        <v>41</v>
      </c>
      <c r="C15" s="9" t="s">
        <v>7</v>
      </c>
      <c r="D15" s="7">
        <v>0.49</v>
      </c>
      <c r="E15" s="12">
        <v>0.31</v>
      </c>
      <c r="F15" s="10">
        <v>11.971573889813278</v>
      </c>
      <c r="G15" s="11">
        <v>13</v>
      </c>
      <c r="H15" s="26"/>
      <c r="J15" s="56">
        <f t="shared" si="0"/>
        <v>41</v>
      </c>
      <c r="K15" s="39" cm="1">
        <f t="array" ref="K15">_xlfn.IFS(J15="CSM",0.49,J15="CS",0.86,J15="C",0.97,J15="BB",1.7,J15="CF",1.9,J15="HM",2.3,J15="Lproj",2.4,J15="LP",2.5,J15="NLP",2.6,J15&lt;9,-0.4,J15&lt;11,-0.3,J15&lt;14,-0.2,J15&lt;18,-0.1,J15&lt;23,0,J15&lt;27,0.1,J15&lt;35,0.2,J15&lt;40.7,0.3,J15&lt;42,0.31,J15&lt;55,0.4,J15&lt;70,0.5,J15&lt;90,0.6,J15&lt;110,0.7,J15&lt;150,0.8,J15&lt;152,0.86,J15&lt;180,0.9,J15&lt;182,0.97,J15&lt;230,1,J15&lt;270,1.1,J15&lt;350,1.2,J15&lt;450,1.3,J15&lt;550,1.4,J15&lt;700,1.5,J15&lt;1000,1.6,J15&lt;1002,1.7,J15&lt;2000,1.9,J15&lt;4500,2.3,J15&lt;5500,2.4,J15&lt;7000,2.5,J15&lt;8010,2.6)</f>
        <v>0.31</v>
      </c>
      <c r="M15" s="38">
        <v>0.31</v>
      </c>
      <c r="N15" s="39" t="str" cm="1">
        <f t="array" ref="N15">_xlfn.IFS(M15&lt;-0.35,"20/8",M15&lt;-0.25,"20/10",M15&lt;-0.15,"20/12.5",M15&lt;-0.05,"20/16",M15&lt;0.05,"20/20",M15&lt;0.15,"20/25",M15&lt;0.25,"20/30",M15&lt;0.305,"20/40",M15&lt;0.315,"CSM",M15&lt;0.45,"20/50",M15&lt;0.55,"20/60",M15&lt;0.65,"20/80",M15&lt;0.75,"20/100",M15&lt;0.85,"20/125",M15&lt;0.87,"CS",M15&lt;0.95,"20/160",M15&lt;0.98,"C",M15&lt;1.05,"20/200",M15&lt;1.15,"20/250",M15&lt;1.25,"20/300",M15&lt;1.35,"20/400",M15&lt;1.45,"20/500",M15&lt;1.55,"20/600",M15&lt;1.65,"20/800",M15&lt;1.75,"BB",M15&lt;2,"CF",M15&lt;2.35,"HM",M15&lt;2.45,"LProj",M15&lt;2.55,"LP",M15&lt;3,"NLP")</f>
        <v>CSM</v>
      </c>
      <c r="P15" s="48">
        <v>13</v>
      </c>
      <c r="Q15" s="49" cm="1">
        <f t="array" ref="Q15">_xlfn.IFS(P15="CSM",0.49,P15="CS",0.86,P15="C",0.97,P15="BB",1.7,P15="CF",1.9,P15="HM",2.3,P15="Lproj",2.4,P15="LP",2.5,P15="NLP",2.6,P15&lt;2.6,-0.4,P15&lt;3.5,-0.3,P15&lt;4.5,-0.2,P15&lt;5.5,-0.1,P15&lt;7,0,P15&lt;9,0.1,P15&lt;11,0.2,P15&lt;12.1,0.3,P15&lt;13.2,0.31,P15&lt;16,0.4,P15&lt;20,0.5,P15&lt;26,0.6,P15&lt;35,0.7,P15&lt;46,0.8,P15&lt;47.5,0.86,P15&lt;56,0.9,P15&lt;58,0.97,P15&lt;70,1,P15&lt;90,1.1,P15&lt;110,1.2,P15&lt;140,1.3,P15&lt;170,1.4,P15&lt;210,1.5,P15&lt;290,1.6,P15&lt;310,1.7,P15&lt;700,1.9,P15&lt;1300,2.3,P15&lt;1600,2.4,P15&lt;2000,2.5,P15&lt;2410,2.6)</f>
        <v>0.31</v>
      </c>
      <c r="S15" s="38">
        <f t="shared" si="2"/>
        <v>0.31</v>
      </c>
      <c r="T15" s="39" t="str" cm="1">
        <f t="array" ref="T15">_xlfn.IFS(S15&lt;-0.35,"6/2.5",S15&lt;-0.25,"6/3",S15&lt;-0.15,"6/4",S15&lt;-0.05,"6/5",S15&lt;0.05,"6/6",S15&lt;0.15,"6/8",S15&lt;0.25,"6/10",S15&lt;0.305,"6/12",S15&lt;0.315,"CSM",S15&lt;0.45,"6/15",S15&lt;0.55,"6/19",S15&lt;0.65,"6/24",S15&lt;0.75,"6/30",S15&lt;0.85,"6/38",S15&lt;0.87,"CS",S15&lt;0.95,"6/48",S15&lt;0.98,"C",S15&lt;1.05,"6/60",S15&lt;1.15,"6/76",S15&lt;1.25,"6/95",S15&lt;1.35,"6/120",S15&lt;1.45,"6/150",S15&lt;1.55,"6/190",S15&lt;1.65,"6/40",S15&lt;1.75,"BB",S15&lt;2,"CF",S15&lt;2.35,"HM",S15&lt;2.45,"LProj",S15&lt;2.55,"LP",S15&lt;3,"NLP")</f>
        <v>CSM</v>
      </c>
    </row>
    <row r="16" spans="1:20" x14ac:dyDescent="0.2">
      <c r="A16" s="5">
        <v>50.237728630191612</v>
      </c>
      <c r="B16" s="1">
        <v>50</v>
      </c>
      <c r="C16" s="2">
        <v>50</v>
      </c>
      <c r="D16" s="6">
        <v>0.4</v>
      </c>
      <c r="E16" s="6">
        <v>0.4</v>
      </c>
      <c r="F16" s="5">
        <v>15.071318589057483</v>
      </c>
      <c r="G16" s="5">
        <v>15.071318589057483</v>
      </c>
      <c r="H16" s="26"/>
      <c r="J16" s="54">
        <f t="shared" si="0"/>
        <v>50</v>
      </c>
      <c r="K16" s="55" cm="1">
        <f t="array" ref="K16">_xlfn.IFS(J16="CSM",0.49,J16="CS",0.86,J16="C",0.97,J16="BB",1.7,J16="CF",1.9,J16="HM",2.3,J16="Lproj",2.4,J16="LP",2.5,J16="NLP",2.6,J16&lt;9,-0.4,J16&lt;11,-0.3,J16&lt;14,-0.2,J16&lt;18,-0.1,J16&lt;23,0,J16&lt;27,0.1,J16&lt;35,0.2,J16&lt;40.7,0.3,J16&lt;42,0.31,J16&lt;55,0.4,J16&lt;70,0.5,J16&lt;90,0.6,J16&lt;110,0.7,J16&lt;150,0.8,J16&lt;152,0.86,J16&lt;180,0.9,J16&lt;182,0.97,J16&lt;230,1,J16&lt;270,1.1,J16&lt;350,1.2,J16&lt;450,1.3,J16&lt;550,1.4,J16&lt;700,1.5,J16&lt;1000,1.6,J16&lt;1002,1.7,J16&lt;2000,1.9,J16&lt;4500,2.3,J16&lt;5500,2.4,J16&lt;7000,2.5,J16&lt;8010,2.6)</f>
        <v>0.4</v>
      </c>
      <c r="M16" s="35">
        <f t="shared" si="1"/>
        <v>0.4</v>
      </c>
      <c r="N16" s="36" t="str" cm="1">
        <f t="array" ref="N16">_xlfn.IFS(M16&lt;-0.35,"20/8",M16&lt;-0.25,"20/10",M16&lt;-0.15,"20/12.5",M16&lt;-0.05,"20/16",M16&lt;0.05,"20/20",M16&lt;0.15,"20/25",M16&lt;0.25,"20/30",M16&lt;0.305,"20/40",M16&lt;0.315,"CSM",M16&lt;0.45,"20/50",M16&lt;0.55,"20/60",M16&lt;0.65,"20/80",M16&lt;0.75,"20/100",M16&lt;0.85,"20/125",M16&lt;0.87,"CS",M16&lt;0.95,"20/160",M16&lt;0.98,"C",M16&lt;1.05,"20/200",M16&lt;1.15,"20/250",M16&lt;1.25,"20/300",M16&lt;1.35,"20/400",M16&lt;1.45,"20/500",M16&lt;1.55,"20/600",M16&lt;1.65,"20/800",M16&lt;1.75,"BB",M16&lt;2,"CF",M16&lt;2.35,"HM",M16&lt;2.45,"LProj",M16&lt;2.55,"LP",M16&lt;3,"NLP")</f>
        <v>20/50</v>
      </c>
      <c r="P16" s="47">
        <v>15.071318589057483</v>
      </c>
      <c r="Q16" s="46" cm="1">
        <f t="array" ref="Q16">_xlfn.IFS(P16="CSM",0.49,P16="CS",0.86,P16="C",0.97,P16="BB",1.7,P16="CF",1.9,P16="HM",2.3,P16="Lproj",2.4,P16="LP",2.5,P16="NLP",2.6,P16&lt;2.6,-0.4,P16&lt;3.5,-0.3,P16&lt;4.5,-0.2,P16&lt;5.5,-0.1,P16&lt;7,0,P16&lt;9,0.1,P16&lt;11,0.2,P16&lt;12.1,0.3,P16&lt;13,0.31,P16&lt;16,0.4,P16&lt;20,0.5,P16&lt;26,0.6,P16&lt;35,0.7,P16&lt;46,0.8,P16&lt;47.5,0.86,P16&lt;56,0.9,P16&lt;58,0.97,P16&lt;70,1,P16&lt;90,1.1,P16&lt;110,1.2,P16&lt;140,1.3,P16&lt;170,1.4,P16&lt;210,1.5,P16&lt;290,1.6,P16&lt;310,1.7,P16&lt;700,1.9,P16&lt;1300,2.3,P16&lt;1600,2.4,P16&lt;2000,2.5,P16&lt;2410,2.6)</f>
        <v>0.4</v>
      </c>
      <c r="S16" s="35">
        <f t="shared" si="2"/>
        <v>0.4</v>
      </c>
      <c r="T16" s="36" t="str" cm="1">
        <f t="array" ref="T16">_xlfn.IFS(S16&lt;-0.35,"6/2.5",S16&lt;-0.25,"6/3",S16&lt;-0.15,"6/4",S16&lt;-0.05,"6/5",S16&lt;0.05,"6/6",S16&lt;0.15,"6/8",S16&lt;0.25,"6/10",S16&lt;0.305,"6/12",S16&lt;0.315,"CSM",S16&lt;0.45,"6/15",S16&lt;0.55,"6/19",S16&lt;0.65,"6/24",S16&lt;0.75,"6/30",S16&lt;0.85,"6/38",S16&lt;0.87,"CS",S16&lt;0.95,"6/48",S16&lt;0.98,"C",S16&lt;1.05,"6/60",S16&lt;1.15,"6/76",S16&lt;1.25,"6/95",S16&lt;1.35,"6/120",S16&lt;1.45,"6/150",S16&lt;1.55,"6/190",S16&lt;1.65,"6/40",S16&lt;1.75,"BB",S16&lt;2,"CF",S16&lt;2.35,"HM",S16&lt;2.45,"LProj",S16&lt;2.55,"LP",S16&lt;3,"NLP")</f>
        <v>6/15</v>
      </c>
    </row>
    <row r="17" spans="1:20" x14ac:dyDescent="0.2">
      <c r="A17" s="5">
        <v>63.245553203367592</v>
      </c>
      <c r="B17" s="1">
        <v>60</v>
      </c>
      <c r="C17" s="2">
        <v>60</v>
      </c>
      <c r="D17" s="6">
        <v>0.33333333333333331</v>
      </c>
      <c r="E17" s="6">
        <v>0.5</v>
      </c>
      <c r="F17" s="5">
        <v>18.973665961010276</v>
      </c>
      <c r="G17" s="5">
        <v>18.973665961010276</v>
      </c>
      <c r="H17" s="26"/>
      <c r="J17" s="54">
        <f t="shared" si="0"/>
        <v>60</v>
      </c>
      <c r="K17" s="55" cm="1">
        <f t="array" ref="K17">_xlfn.IFS(J17="CSM",0.49,J17="CS",0.86,J17="C",0.97,J17="BB",1.7,J17="CF",1.9,J17="HM",2.3,J17="Lproj",2.4,J17="LP",2.5,J17="NLP",2.6,J17&lt;9,-0.4,J17&lt;11,-0.3,J17&lt;14,-0.2,J17&lt;18,-0.1,J17&lt;23,0,J17&lt;27,0.1,J17&lt;35,0.2,J17&lt;40.7,0.3,J17&lt;42,0.31,J17&lt;55,0.4,J17&lt;70,0.5,J17&lt;90,0.6,J17&lt;110,0.7,J17&lt;150,0.8,J17&lt;152,0.86,J17&lt;180,0.9,J17&lt;182,0.97,J17&lt;230,1,J17&lt;270,1.1,J17&lt;350,1.2,J17&lt;450,1.3,J17&lt;550,1.4,J17&lt;700,1.5,J17&lt;1000,1.6,J17&lt;1002,1.7,J17&lt;2000,1.9,J17&lt;4500,2.3,J17&lt;5500,2.4,J17&lt;7000,2.5,J17&lt;8010,2.6)</f>
        <v>0.5</v>
      </c>
      <c r="M17" s="35">
        <f t="shared" si="1"/>
        <v>0.5</v>
      </c>
      <c r="N17" s="36" t="str" cm="1">
        <f t="array" ref="N17">_xlfn.IFS(M17&lt;-0.35,"20/8",M17&lt;-0.25,"20/10",M17&lt;-0.15,"20/12.5",M17&lt;-0.05,"20/16",M17&lt;0.05,"20/20",M17&lt;0.15,"20/25",M17&lt;0.25,"20/30",M17&lt;0.305,"20/40",M17&lt;0.315,"CSM",M17&lt;0.45,"20/50",M17&lt;0.55,"20/60",M17&lt;0.65,"20/80",M17&lt;0.75,"20/100",M17&lt;0.85,"20/125",M17&lt;0.87,"CS",M17&lt;0.95,"20/160",M17&lt;0.98,"C",M17&lt;1.05,"20/200",M17&lt;1.15,"20/250",M17&lt;1.25,"20/300",M17&lt;1.35,"20/400",M17&lt;1.45,"20/500",M17&lt;1.55,"20/600",M17&lt;1.65,"20/800",M17&lt;1.75,"BB",M17&lt;2,"CF",M17&lt;2.35,"HM",M17&lt;2.45,"LProj",M17&lt;2.55,"LP",M17&lt;3,"NLP")</f>
        <v>20/60</v>
      </c>
      <c r="P17" s="47">
        <v>18.973665961010276</v>
      </c>
      <c r="Q17" s="46" cm="1">
        <f t="array" ref="Q17">_xlfn.IFS(P17="CSM",0.49,P17="CS",0.86,P17="C",0.97,P17="BB",1.7,P17="CF",1.9,P17="HM",2.3,P17="Lproj",2.4,P17="LP",2.5,P17="NLP",2.6,P17&lt;2.6,-0.4,P17&lt;3.5,-0.3,P17&lt;4.5,-0.2,P17&lt;5.5,-0.1,P17&lt;7,0,P17&lt;9,0.1,P17&lt;11,0.2,P17&lt;12.1,0.3,P17&lt;13,0.31,P17&lt;16,0.4,P17&lt;20,0.5,P17&lt;26,0.6,P17&lt;35,0.7,P17&lt;46,0.8,P17&lt;47.5,0.86,P17&lt;56,0.9,P17&lt;58,0.97,P17&lt;70,1,P17&lt;90,1.1,P17&lt;110,1.2,P17&lt;140,1.3,P17&lt;170,1.4,P17&lt;210,1.5,P17&lt;290,1.6,P17&lt;310,1.7,P17&lt;700,1.9,P17&lt;1300,2.3,P17&lt;1600,2.4,P17&lt;2000,2.5,P17&lt;2410,2.6)</f>
        <v>0.5</v>
      </c>
      <c r="S17" s="35">
        <f t="shared" si="2"/>
        <v>0.5</v>
      </c>
      <c r="T17" s="36" t="str" cm="1">
        <f t="array" ref="T17">_xlfn.IFS(S17&lt;-0.35,"6/2.5",S17&lt;-0.25,"6/3",S17&lt;-0.15,"6/4",S17&lt;-0.05,"6/5",S17&lt;0.05,"6/6",S17&lt;0.15,"6/8",S17&lt;0.25,"6/10",S17&lt;0.305,"6/12",S17&lt;0.315,"CSM",S17&lt;0.45,"6/15",S17&lt;0.55,"6/19",S17&lt;0.65,"6/24",S17&lt;0.75,"6/30",S17&lt;0.85,"6/38",S17&lt;0.87,"CS",S17&lt;0.95,"6/48",S17&lt;0.98,"C",S17&lt;1.05,"6/60",S17&lt;1.15,"6/76",S17&lt;1.25,"6/95",S17&lt;1.35,"6/120",S17&lt;1.45,"6/150",S17&lt;1.55,"6/190",S17&lt;1.65,"6/40",S17&lt;1.75,"BB",S17&lt;2,"CF",S17&lt;2.35,"HM",S17&lt;2.45,"LProj",S17&lt;2.55,"LP",S17&lt;3,"NLP")</f>
        <v>6/19</v>
      </c>
    </row>
    <row r="18" spans="1:20" x14ac:dyDescent="0.2">
      <c r="A18" s="5">
        <v>79.621434110699454</v>
      </c>
      <c r="B18" s="1">
        <v>80</v>
      </c>
      <c r="C18" s="2">
        <v>80</v>
      </c>
      <c r="D18" s="6">
        <v>0.25</v>
      </c>
      <c r="E18" s="6">
        <v>0.6</v>
      </c>
      <c r="F18" s="5">
        <v>23.886430233209836</v>
      </c>
      <c r="G18" s="5">
        <v>23.886430233209836</v>
      </c>
      <c r="H18" s="26"/>
      <c r="J18" s="54">
        <f t="shared" si="0"/>
        <v>80</v>
      </c>
      <c r="K18" s="55" cm="1">
        <f t="array" ref="K18">_xlfn.IFS(J18="CSM",0.49,J18="CS",0.86,J18="C",0.97,J18="BB",1.7,J18="CF",1.9,J18="HM",2.3,J18="Lproj",2.4,J18="LP",2.5,J18="NLP",2.6,J18&lt;9,-0.4,J18&lt;11,-0.3,J18&lt;14,-0.2,J18&lt;18,-0.1,J18&lt;23,0,J18&lt;27,0.1,J18&lt;35,0.2,J18&lt;40.7,0.3,J18&lt;42,0.31,J18&lt;55,0.4,J18&lt;70,0.5,J18&lt;90,0.6,J18&lt;110,0.7,J18&lt;150,0.8,J18&lt;152,0.86,J18&lt;180,0.9,J18&lt;182,0.97,J18&lt;230,1,J18&lt;270,1.1,J18&lt;350,1.2,J18&lt;450,1.3,J18&lt;550,1.4,J18&lt;700,1.5,J18&lt;1000,1.6,J18&lt;1002,1.7,J18&lt;2000,1.9,J18&lt;4500,2.3,J18&lt;5500,2.4,J18&lt;7000,2.5,J18&lt;8010,2.6)</f>
        <v>0.6</v>
      </c>
      <c r="M18" s="35">
        <f t="shared" si="1"/>
        <v>0.6</v>
      </c>
      <c r="N18" s="36" t="str" cm="1">
        <f t="array" ref="N18">_xlfn.IFS(M18&lt;-0.35,"20/8",M18&lt;-0.25,"20/10",M18&lt;-0.15,"20/12.5",M18&lt;-0.05,"20/16",M18&lt;0.05,"20/20",M18&lt;0.15,"20/25",M18&lt;0.25,"20/30",M18&lt;0.305,"20/40",M18&lt;0.315,"CSM",M18&lt;0.45,"20/50",M18&lt;0.55,"20/60",M18&lt;0.65,"20/80",M18&lt;0.75,"20/100",M18&lt;0.85,"20/125",M18&lt;0.87,"CS",M18&lt;0.95,"20/160",M18&lt;0.98,"C",M18&lt;1.05,"20/200",M18&lt;1.15,"20/250",M18&lt;1.25,"20/300",M18&lt;1.35,"20/400",M18&lt;1.45,"20/500",M18&lt;1.55,"20/600",M18&lt;1.65,"20/800",M18&lt;1.75,"BB",M18&lt;2,"CF",M18&lt;2.35,"HM",M18&lt;2.45,"LProj",M18&lt;2.55,"LP",M18&lt;3,"NLP")</f>
        <v>20/80</v>
      </c>
      <c r="P18" s="47">
        <v>23.886430233209836</v>
      </c>
      <c r="Q18" s="46" cm="1">
        <f t="array" ref="Q18">_xlfn.IFS(P18="CSM",0.49,P18="CS",0.86,P18="C",0.97,P18="BB",1.7,P18="CF",1.9,P18="HM",2.3,P18="Lproj",2.4,P18="LP",2.5,P18="NLP",2.6,P18&lt;2.6,-0.4,P18&lt;3.5,-0.3,P18&lt;4.5,-0.2,P18&lt;5.5,-0.1,P18&lt;7,0,P18&lt;9,0.1,P18&lt;11,0.2,P18&lt;12.1,0.3,P18&lt;13,0.31,P18&lt;16,0.4,P18&lt;20,0.5,P18&lt;26,0.6,P18&lt;35,0.7,P18&lt;46,0.8,P18&lt;47.5,0.86,P18&lt;56,0.9,P18&lt;58,0.97,P18&lt;70,1,P18&lt;90,1.1,P18&lt;110,1.2,P18&lt;140,1.3,P18&lt;170,1.4,P18&lt;210,1.5,P18&lt;290,1.6,P18&lt;310,1.7,P18&lt;700,1.9,P18&lt;1300,2.3,P18&lt;1600,2.4,P18&lt;2000,2.5,P18&lt;2410,2.6)</f>
        <v>0.6</v>
      </c>
      <c r="S18" s="35">
        <f t="shared" si="2"/>
        <v>0.6</v>
      </c>
      <c r="T18" s="36" t="str" cm="1">
        <f t="array" ref="T18">_xlfn.IFS(S18&lt;-0.35,"6/2.5",S18&lt;-0.25,"6/3",S18&lt;-0.15,"6/4",S18&lt;-0.05,"6/5",S18&lt;0.05,"6/6",S18&lt;0.15,"6/8",S18&lt;0.25,"6/10",S18&lt;0.305,"6/12",S18&lt;0.315,"CSM",S18&lt;0.45,"6/15",S18&lt;0.55,"6/19",S18&lt;0.65,"6/24",S18&lt;0.75,"6/30",S18&lt;0.85,"6/38",S18&lt;0.87,"CS",S18&lt;0.95,"6/48",S18&lt;0.98,"C",S18&lt;1.05,"6/60",S18&lt;1.15,"6/76",S18&lt;1.25,"6/95",S18&lt;1.35,"6/120",S18&lt;1.45,"6/150",S18&lt;1.55,"6/190",S18&lt;1.65,"6/40",S18&lt;1.75,"BB",S18&lt;2,"CF",S18&lt;2.35,"HM",S18&lt;2.45,"LProj",S18&lt;2.55,"LP",S18&lt;3,"NLP")</f>
        <v>6/24</v>
      </c>
    </row>
    <row r="19" spans="1:20" x14ac:dyDescent="0.2">
      <c r="A19" s="5">
        <v>100.23744672545446</v>
      </c>
      <c r="B19" s="1">
        <v>100</v>
      </c>
      <c r="C19" s="2">
        <v>100</v>
      </c>
      <c r="D19" s="6">
        <v>0.2</v>
      </c>
      <c r="E19" s="6">
        <v>0.7</v>
      </c>
      <c r="F19" s="5">
        <v>30.071234017636336</v>
      </c>
      <c r="G19" s="5">
        <v>30.071234017636336</v>
      </c>
      <c r="H19" s="26"/>
      <c r="J19" s="54">
        <f t="shared" si="0"/>
        <v>100</v>
      </c>
      <c r="K19" s="55" cm="1">
        <f t="array" ref="K19">_xlfn.IFS(J19="CSM",0.49,J19="CS",0.86,J19="C",0.97,J19="BB",1.7,J19="CF",1.9,J19="HM",2.3,J19="Lproj",2.4,J19="LP",2.5,J19="NLP",2.6,J19&lt;9,-0.4,J19&lt;11,-0.3,J19&lt;14,-0.2,J19&lt;18,-0.1,J19&lt;23,0,J19&lt;27,0.1,J19&lt;35,0.2,J19&lt;40.7,0.3,J19&lt;42,0.31,J19&lt;55,0.4,J19&lt;70,0.5,J19&lt;90,0.6,J19&lt;110,0.7,J19&lt;150,0.8,J19&lt;152,0.86,J19&lt;180,0.9,J19&lt;182,0.97,J19&lt;230,1,J19&lt;270,1.1,J19&lt;350,1.2,J19&lt;450,1.3,J19&lt;550,1.4,J19&lt;700,1.5,J19&lt;1000,1.6,J19&lt;1002,1.7,J19&lt;2000,1.9,J19&lt;4500,2.3,J19&lt;5500,2.4,J19&lt;7000,2.5,J19&lt;8010,2.6)</f>
        <v>0.7</v>
      </c>
      <c r="M19" s="35">
        <f t="shared" si="1"/>
        <v>0.7</v>
      </c>
      <c r="N19" s="36" t="str" cm="1">
        <f t="array" ref="N19">_xlfn.IFS(M19&lt;-0.35,"20/8",M19&lt;-0.25,"20/10",M19&lt;-0.15,"20/12.5",M19&lt;-0.05,"20/16",M19&lt;0.05,"20/20",M19&lt;0.15,"20/25",M19&lt;0.25,"20/30",M19&lt;0.305,"20/40",M19&lt;0.315,"CSM",M19&lt;0.45,"20/50",M19&lt;0.55,"20/60",M19&lt;0.65,"20/80",M19&lt;0.75,"20/100",M19&lt;0.85,"20/125",M19&lt;0.87,"CS",M19&lt;0.95,"20/160",M19&lt;0.98,"C",M19&lt;1.05,"20/200",M19&lt;1.15,"20/250",M19&lt;1.25,"20/300",M19&lt;1.35,"20/400",M19&lt;1.45,"20/500",M19&lt;1.55,"20/600",M19&lt;1.65,"20/800",M19&lt;1.75,"BB",M19&lt;2,"CF",M19&lt;2.35,"HM",M19&lt;2.45,"LProj",M19&lt;2.55,"LP",M19&lt;3,"NLP")</f>
        <v>20/100</v>
      </c>
      <c r="P19" s="47">
        <v>30.071234017636336</v>
      </c>
      <c r="Q19" s="46" cm="1">
        <f t="array" ref="Q19">_xlfn.IFS(P19="CSM",0.49,P19="CS",0.86,P19="C",0.97,P19="BB",1.7,P19="CF",1.9,P19="HM",2.3,P19="Lproj",2.4,P19="LP",2.5,P19="NLP",2.6,P19&lt;2.6,-0.4,P19&lt;3.5,-0.3,P19&lt;4.5,-0.2,P19&lt;5.5,-0.1,P19&lt;7,0,P19&lt;9,0.1,P19&lt;11,0.2,P19&lt;12.1,0.3,P19&lt;13,0.31,P19&lt;16,0.4,P19&lt;20,0.5,P19&lt;26,0.6,P19&lt;35,0.7,P19&lt;46,0.8,P19&lt;47.5,0.86,P19&lt;56,0.9,P19&lt;58,0.97,P19&lt;70,1,P19&lt;90,1.1,P19&lt;110,1.2,P19&lt;140,1.3,P19&lt;170,1.4,P19&lt;210,1.5,P19&lt;290,1.6,P19&lt;310,1.7,P19&lt;700,1.9,P19&lt;1300,2.3,P19&lt;1600,2.4,P19&lt;2000,2.5,P19&lt;2410,2.6)</f>
        <v>0.7</v>
      </c>
      <c r="S19" s="35">
        <f t="shared" si="2"/>
        <v>0.7</v>
      </c>
      <c r="T19" s="36" t="str" cm="1">
        <f t="array" ref="T19">_xlfn.IFS(S19&lt;-0.35,"6/2.5",S19&lt;-0.25,"6/3",S19&lt;-0.15,"6/4",S19&lt;-0.05,"6/5",S19&lt;0.05,"6/6",S19&lt;0.15,"6/8",S19&lt;0.25,"6/10",S19&lt;0.305,"6/12",S19&lt;0.315,"CSM",S19&lt;0.45,"6/15",S19&lt;0.55,"6/19",S19&lt;0.65,"6/24",S19&lt;0.75,"6/30",S19&lt;0.85,"6/38",S19&lt;0.87,"CS",S19&lt;0.95,"6/48",S19&lt;0.98,"C",S19&lt;1.05,"6/60",S19&lt;1.15,"6/76",S19&lt;1.25,"6/95",S19&lt;1.35,"6/120",S19&lt;1.45,"6/150",S19&lt;1.55,"6/190",S19&lt;1.65,"6/40",S19&lt;1.75,"BB",S19&lt;2,"CF",S19&lt;2.35,"HM",S19&lt;2.45,"LProj",S19&lt;2.55,"LP",S19&lt;3,"NLP")</f>
        <v>6/30</v>
      </c>
    </row>
    <row r="20" spans="1:20" x14ac:dyDescent="0.2">
      <c r="A20" s="5">
        <v>126.19146889603869</v>
      </c>
      <c r="B20" s="1">
        <v>125</v>
      </c>
      <c r="C20" s="2">
        <v>125</v>
      </c>
      <c r="D20" s="6">
        <v>0.16</v>
      </c>
      <c r="E20" s="6">
        <v>0.8</v>
      </c>
      <c r="F20" s="5">
        <v>37.857440668811606</v>
      </c>
      <c r="G20" s="5">
        <v>37.857440668811606</v>
      </c>
      <c r="H20" s="26"/>
      <c r="J20" s="54">
        <f t="shared" si="0"/>
        <v>125</v>
      </c>
      <c r="K20" s="55" cm="1">
        <f t="array" ref="K20">_xlfn.IFS(J20="CSM",0.49,J20="CS",0.86,J20="C",0.97,J20="BB",1.7,J20="CF",1.9,J20="HM",2.3,J20="Lproj",2.4,J20="LP",2.5,J20="NLP",2.6,J20&lt;9,-0.4,J20&lt;11,-0.3,J20&lt;14,-0.2,J20&lt;18,-0.1,J20&lt;23,0,J20&lt;27,0.1,J20&lt;35,0.2,J20&lt;40.7,0.3,J20&lt;42,0.31,J20&lt;55,0.4,J20&lt;70,0.5,J20&lt;90,0.6,J20&lt;110,0.7,J20&lt;150,0.8,J20&lt;152,0.86,J20&lt;180,0.9,J20&lt;182,0.97,J20&lt;230,1,J20&lt;270,1.1,J20&lt;350,1.2,J20&lt;450,1.3,J20&lt;550,1.4,J20&lt;700,1.5,J20&lt;1000,1.6,J20&lt;1002,1.7,J20&lt;2000,1.9,J20&lt;4500,2.3,J20&lt;5500,2.4,J20&lt;7000,2.5,J20&lt;8010,2.6)</f>
        <v>0.8</v>
      </c>
      <c r="M20" s="35">
        <f t="shared" si="1"/>
        <v>0.8</v>
      </c>
      <c r="N20" s="36" t="str" cm="1">
        <f t="array" ref="N20">_xlfn.IFS(M20&lt;-0.35,"20/8",M20&lt;-0.25,"20/10",M20&lt;-0.15,"20/12.5",M20&lt;-0.05,"20/16",M20&lt;0.05,"20/20",M20&lt;0.15,"20/25",M20&lt;0.25,"20/30",M20&lt;0.305,"20/40",M20&lt;0.315,"CSM",M20&lt;0.45,"20/50",M20&lt;0.55,"20/60",M20&lt;0.65,"20/80",M20&lt;0.75,"20/100",M20&lt;0.85,"20/125",M20&lt;0.87,"CS",M20&lt;0.95,"20/160",M20&lt;0.98,"C",M20&lt;1.05,"20/200",M20&lt;1.15,"20/250",M20&lt;1.25,"20/300",M20&lt;1.35,"20/400",M20&lt;1.45,"20/500",M20&lt;1.55,"20/600",M20&lt;1.65,"20/800",M20&lt;1.75,"BB",M20&lt;2,"CF",M20&lt;2.35,"HM",M20&lt;2.45,"LProj",M20&lt;2.55,"LP",M20&lt;3,"NLP")</f>
        <v>20/125</v>
      </c>
      <c r="P20" s="47">
        <v>37.857440668811606</v>
      </c>
      <c r="Q20" s="46" cm="1">
        <f t="array" ref="Q20">_xlfn.IFS(P20="CSM",0.49,P20="CS",0.86,P20="C",0.97,P20="BB",1.7,P20="CF",1.9,P20="HM",2.3,P20="Lproj",2.4,P20="LP",2.5,P20="NLP",2.6,P20&lt;2.6,-0.4,P20&lt;3.5,-0.3,P20&lt;4.5,-0.2,P20&lt;5.5,-0.1,P20&lt;7,0,P20&lt;9,0.1,P20&lt;11,0.2,P20&lt;12.1,0.3,P20&lt;13,0.31,P20&lt;16,0.4,P20&lt;20,0.5,P20&lt;26,0.6,P20&lt;35,0.7,P20&lt;46,0.8,P20&lt;47.5,0.86,P20&lt;56,0.9,P20&lt;58,0.97,P20&lt;70,1,P20&lt;90,1.1,P20&lt;110,1.2,P20&lt;140,1.3,P20&lt;170,1.4,P20&lt;210,1.5,P20&lt;290,1.6,P20&lt;310,1.7,P20&lt;700,1.9,P20&lt;1300,2.3,P20&lt;1600,2.4,P20&lt;2000,2.5,P20&lt;2410,2.6)</f>
        <v>0.8</v>
      </c>
      <c r="S20" s="35">
        <f t="shared" si="2"/>
        <v>0.8</v>
      </c>
      <c r="T20" s="36" t="str" cm="1">
        <f t="array" ref="T20">_xlfn.IFS(S20&lt;-0.35,"6/2.5",S20&lt;-0.25,"6/3",S20&lt;-0.15,"6/4",S20&lt;-0.05,"6/5",S20&lt;0.05,"6/6",S20&lt;0.15,"6/8",S20&lt;0.25,"6/10",S20&lt;0.305,"6/12",S20&lt;0.315,"CSM",S20&lt;0.45,"6/15",S20&lt;0.55,"6/19",S20&lt;0.65,"6/24",S20&lt;0.75,"6/30",S20&lt;0.85,"6/38",S20&lt;0.87,"CS",S20&lt;0.95,"6/48",S20&lt;0.98,"C",S20&lt;1.05,"6/60",S20&lt;1.15,"6/76",S20&lt;1.25,"6/95",S20&lt;1.35,"6/120",S20&lt;1.45,"6/150",S20&lt;1.55,"6/190",S20&lt;1.65,"6/40",S20&lt;1.75,"BB",S20&lt;2,"CF",S20&lt;2.35,"HM",S20&lt;2.45,"LProj",S20&lt;2.55,"LP",S20&lt;3,"NLP")</f>
        <v>6/38</v>
      </c>
    </row>
    <row r="21" spans="1:20" x14ac:dyDescent="0.2">
      <c r="A21" s="7">
        <v>151</v>
      </c>
      <c r="B21" s="8">
        <v>151</v>
      </c>
      <c r="C21" s="9" t="s">
        <v>8</v>
      </c>
      <c r="D21" s="7">
        <v>0.14000000000000001</v>
      </c>
      <c r="E21" s="12">
        <v>0.86</v>
      </c>
      <c r="F21" s="10">
        <v>47</v>
      </c>
      <c r="G21" s="11">
        <v>47</v>
      </c>
      <c r="H21" s="26"/>
      <c r="J21" s="56">
        <f t="shared" si="0"/>
        <v>151</v>
      </c>
      <c r="K21" s="39" cm="1">
        <f t="array" ref="K21">_xlfn.IFS(J21="CSM",0.49,J21="CS",0.86,J21="C",0.97,J21="BB",1.7,J21="CF",1.9,J21="HM",2.3,J21="Lproj",2.4,J21="LP",2.5,J21="NLP",2.6,J21&lt;9,-0.4,J21&lt;11,-0.3,J21&lt;14,-0.2,J21&lt;18,-0.1,J21&lt;23,0,J21&lt;27,0.1,J21&lt;35,0.2,J21&lt;40.7,0.3,J21&lt;42,0.31,J21&lt;55,0.4,J21&lt;70,0.5,J21&lt;90,0.6,J21&lt;110,0.7,J21&lt;150,0.8,J21&lt;152,0.86,J21&lt;180,0.9,J21&lt;182,0.97,J21&lt;230,1,J21&lt;270,1.1,J21&lt;350,1.2,J21&lt;450,1.3,J21&lt;550,1.4,J21&lt;700,1.5,J21&lt;1000,1.6,J21&lt;1002,1.7,J21&lt;2000,1.9,J21&lt;4500,2.3,J21&lt;5500,2.4,J21&lt;7000,2.5,J21&lt;8010,2.6)</f>
        <v>0.86</v>
      </c>
      <c r="M21" s="38">
        <f t="shared" si="1"/>
        <v>0.86</v>
      </c>
      <c r="N21" s="39" t="str" cm="1">
        <f t="array" ref="N21">_xlfn.IFS(M21&lt;-0.35,"20/8",M21&lt;-0.25,"20/10",M21&lt;-0.15,"20/12.5",M21&lt;-0.05,"20/16",M21&lt;0.05,"20/20",M21&lt;0.15,"20/25",M21&lt;0.25,"20/30",M21&lt;0.305,"20/40",M21&lt;0.315,"CSM",M21&lt;0.45,"20/50",M21&lt;0.55,"20/60",M21&lt;0.65,"20/80",M21&lt;0.75,"20/100",M21&lt;0.85,"20/125",M21&lt;0.87,"CS",M21&lt;0.95,"20/160",M21&lt;0.98,"C",M21&lt;1.05,"20/200",M21&lt;1.15,"20/250",M21&lt;1.25,"20/300",M21&lt;1.35,"20/400",M21&lt;1.45,"20/500",M21&lt;1.55,"20/600",M21&lt;1.65,"20/800",M21&lt;1.75,"BB",M21&lt;2,"CF",M21&lt;2.35,"HM",M21&lt;2.45,"LProj",M21&lt;2.55,"LP",M21&lt;3,"NLP")</f>
        <v>CS</v>
      </c>
      <c r="P21" s="48">
        <v>47</v>
      </c>
      <c r="Q21" s="39" cm="1">
        <f t="array" ref="Q21">_xlfn.IFS(P21="CSM",0.49,P21="CS",0.86,P21="C",0.97,P21="BB",1.7,P21="CF",1.9,P21="HM",2.3,P21="Lproj",2.4,P21="LP",2.5,P21="NLP",2.6,P21&lt;2.6,-0.4,P21&lt;3.5,-0.3,P21&lt;4.5,-0.2,P21&lt;5.5,-0.1,P21&lt;7,0,P21&lt;9,0.1,P21&lt;11,0.2,P21&lt;12.1,0.3,P21&lt;13,0.31,P21&lt;16,0.4,P21&lt;20,0.5,P21&lt;26,0.6,P21&lt;35,0.7,P21&lt;46,0.8,P21&lt;47.5,0.86,P21&lt;56,0.9,P21&lt;58,0.97,P21&lt;70,1,P21&lt;90,1.1,P21&lt;110,1.2,P21&lt;140,1.3,P21&lt;170,1.4,P21&lt;210,1.5,P21&lt;290,1.6,P21&lt;310,1.7,P21&lt;700,1.9,P21&lt;1300,2.3,P21&lt;1600,2.4,P21&lt;2000,2.5,P21&lt;2410,2.6)</f>
        <v>0.86</v>
      </c>
      <c r="S21" s="38">
        <f t="shared" si="2"/>
        <v>0.86</v>
      </c>
      <c r="T21" s="39" t="str" cm="1">
        <f t="array" ref="T21">_xlfn.IFS(S21&lt;-0.35,"6/2.5",S21&lt;-0.25,"6/3",S21&lt;-0.15,"6/4",S21&lt;-0.05,"6/5",S21&lt;0.05,"6/6",S21&lt;0.15,"6/8",S21&lt;0.25,"6/10",S21&lt;0.305,"6/12",S21&lt;0.315,"CSM",S21&lt;0.45,"6/15",S21&lt;0.55,"6/19",S21&lt;0.65,"6/24",S21&lt;0.75,"6/30",S21&lt;0.85,"6/38",S21&lt;0.87,"CS",S21&lt;0.95,"6/48",S21&lt;0.98,"C",S21&lt;1.05,"6/60",S21&lt;1.15,"6/76",S21&lt;1.25,"6/95",S21&lt;1.35,"6/120",S21&lt;1.45,"6/150",S21&lt;1.55,"6/190",S21&lt;1.65,"6/40",S21&lt;1.75,"BB",S21&lt;2,"CF",S21&lt;2.35,"HM",S21&lt;2.45,"LProj",S21&lt;2.55,"LP",S21&lt;3,"NLP")</f>
        <v>CS</v>
      </c>
    </row>
    <row r="22" spans="1:20" x14ac:dyDescent="0.2">
      <c r="A22" s="5">
        <v>158.86564694485634</v>
      </c>
      <c r="B22" s="1">
        <v>160</v>
      </c>
      <c r="C22" s="2">
        <v>160</v>
      </c>
      <c r="D22" s="6">
        <v>0.125</v>
      </c>
      <c r="E22" s="6">
        <v>0.9</v>
      </c>
      <c r="F22" s="5">
        <v>47.659694083456905</v>
      </c>
      <c r="G22" s="5">
        <v>47.659694083456905</v>
      </c>
      <c r="H22" s="26"/>
      <c r="J22" s="54">
        <f t="shared" si="0"/>
        <v>160</v>
      </c>
      <c r="K22" s="55" cm="1">
        <f t="array" ref="K22">_xlfn.IFS(J22="CSM",0.49,J22="CS",0.86,J22="C",0.97,J22="BB",1.7,J22="CF",1.9,J22="HM",2.3,J22="Lproj",2.4,J22="LP",2.5,J22="NLP",2.6,J22&lt;9,-0.4,J22&lt;11,-0.3,J22&lt;14,-0.2,J22&lt;18,-0.1,J22&lt;23,0,J22&lt;27,0.1,J22&lt;35,0.2,J22&lt;40.7,0.3,J22&lt;42,0.31,J22&lt;55,0.4,J22&lt;70,0.5,J22&lt;90,0.6,J22&lt;110,0.7,J22&lt;150,0.8,J22&lt;152,0.86,J22&lt;180,0.9,J22&lt;182,0.97,J22&lt;230,1,J22&lt;270,1.1,J22&lt;350,1.2,J22&lt;450,1.3,J22&lt;550,1.4,J22&lt;700,1.5,J22&lt;1000,1.6,J22&lt;1002,1.7,J22&lt;2000,1.9,J22&lt;4500,2.3,J22&lt;5500,2.4,J22&lt;7000,2.5,J22&lt;8010,2.6)</f>
        <v>0.9</v>
      </c>
      <c r="M22" s="35">
        <f t="shared" si="1"/>
        <v>0.9</v>
      </c>
      <c r="N22" s="36" t="str" cm="1">
        <f t="array" ref="N22">_xlfn.IFS(M22&lt;-0.35,"20/8",M22&lt;-0.25,"20/10",M22&lt;-0.15,"20/12.5",M22&lt;-0.05,"20/16",M22&lt;0.05,"20/20",M22&lt;0.15,"20/25",M22&lt;0.25,"20/30",M22&lt;0.305,"20/40",M22&lt;0.315,"CSM",M22&lt;0.45,"20/50",M22&lt;0.55,"20/60",M22&lt;0.65,"20/80",M22&lt;0.75,"20/100",M22&lt;0.85,"20/125",M22&lt;0.87,"CS",M22&lt;0.95,"20/160",M22&lt;0.98,"C",M22&lt;1.05,"20/200",M22&lt;1.15,"20/250",M22&lt;1.25,"20/300",M22&lt;1.35,"20/400",M22&lt;1.45,"20/500",M22&lt;1.55,"20/600",M22&lt;1.65,"20/800",M22&lt;1.75,"BB",M22&lt;2,"CF",M22&lt;2.35,"HM",M22&lt;2.45,"LProj",M22&lt;2.55,"LP",M22&lt;3,"NLP")</f>
        <v>20/160</v>
      </c>
      <c r="P22" s="47">
        <v>47.659694083456905</v>
      </c>
      <c r="Q22" s="46" cm="1">
        <f t="array" ref="Q22">_xlfn.IFS(P22="CSM",0.49,P22="CS",0.86,P22="C",0.97,P22="BB",1.7,P22="CF",1.9,P22="HM",2.3,P22="Lproj",2.4,P22="LP",2.5,P22="NLP",2.6,P22&lt;2.6,-0.4,P22&lt;3.5,-0.3,P22&lt;4.5,-0.2,P22&lt;5.5,-0.1,P22&lt;7,0,P22&lt;9,0.1,P22&lt;11,0.2,P22&lt;12.1,0.3,P22&lt;13,0.31,P22&lt;16,0.4,P22&lt;20,0.5,P22&lt;26,0.6,P22&lt;35,0.7,P22&lt;46,0.8,P22&lt;47.5,0.86,P22&lt;56,0.9,P22&lt;58,0.97,P22&lt;70,1,P22&lt;90,1.1,P22&lt;110,1.2,P22&lt;140,1.3,P22&lt;170,1.4,P22&lt;210,1.5,P22&lt;290,1.6,P22&lt;310,1.7,P22&lt;700,1.9,P22&lt;1300,2.3,P22&lt;1600,2.4,P22&lt;2000,2.5,P22&lt;2410,2.6)</f>
        <v>0.9</v>
      </c>
      <c r="S22" s="35">
        <f t="shared" si="2"/>
        <v>0.9</v>
      </c>
      <c r="T22" s="36" t="str" cm="1">
        <f t="array" ref="T22">_xlfn.IFS(S22&lt;-0.35,"6/2.5",S22&lt;-0.25,"6/3",S22&lt;-0.15,"6/4",S22&lt;-0.05,"6/5",S22&lt;0.05,"6/6",S22&lt;0.15,"6/8",S22&lt;0.25,"6/10",S22&lt;0.305,"6/12",S22&lt;0.315,"CSM",S22&lt;0.45,"6/15",S22&lt;0.55,"6/19",S22&lt;0.65,"6/24",S22&lt;0.75,"6/30",S22&lt;0.85,"6/38",S22&lt;0.87,"CS",S22&lt;0.95,"6/48",S22&lt;0.98,"C",S22&lt;1.05,"6/60",S22&lt;1.15,"6/76",S22&lt;1.25,"6/95",S22&lt;1.35,"6/120",S22&lt;1.45,"6/150",S22&lt;1.55,"6/190",S22&lt;1.65,"6/40",S22&lt;1.75,"BB",S22&lt;2,"CF",S22&lt;2.35,"HM",S22&lt;2.45,"LProj",S22&lt;2.55,"LP",S22&lt;3,"NLP")</f>
        <v>6/48</v>
      </c>
    </row>
    <row r="23" spans="1:20" x14ac:dyDescent="0.2">
      <c r="A23" s="7">
        <v>181</v>
      </c>
      <c r="B23" s="8">
        <v>181</v>
      </c>
      <c r="C23" s="9" t="s">
        <v>9</v>
      </c>
      <c r="D23" s="7">
        <v>0.11</v>
      </c>
      <c r="E23" s="12">
        <v>0.97</v>
      </c>
      <c r="F23" s="10">
        <v>57</v>
      </c>
      <c r="G23" s="11">
        <v>57</v>
      </c>
      <c r="H23" s="26"/>
      <c r="J23" s="56">
        <f t="shared" si="0"/>
        <v>181</v>
      </c>
      <c r="K23" s="39" cm="1">
        <f t="array" ref="K23">_xlfn.IFS(J23="CSM",0.49,J23="CS",0.86,J23="C",0.97,J23="BB",1.7,J23="CF",1.9,J23="HM",2.3,J23="Lproj",2.4,J23="LP",2.5,J23="NLP",2.6,J23&lt;9,-0.4,J23&lt;11,-0.3,J23&lt;14,-0.2,J23&lt;18,-0.1,J23&lt;23,0,J23&lt;27,0.1,J23&lt;35,0.2,J23&lt;40.7,0.3,J23&lt;42,0.31,J23&lt;55,0.4,J23&lt;70,0.5,J23&lt;90,0.6,J23&lt;110,0.7,J23&lt;150,0.8,J23&lt;152,0.86,J23&lt;180,0.9,J23&lt;182,0.97,J23&lt;230,1,J23&lt;270,1.1,J23&lt;350,1.2,J23&lt;450,1.3,J23&lt;550,1.4,J23&lt;700,1.5,J23&lt;1000,1.6,J23&lt;1002,1.7,J23&lt;2000,1.9,J23&lt;4500,2.3,J23&lt;5500,2.4,J23&lt;7000,2.5,J23&lt;8010,2.6)</f>
        <v>0.97</v>
      </c>
      <c r="M23" s="38">
        <f t="shared" si="1"/>
        <v>0.97</v>
      </c>
      <c r="N23" s="39" t="str" cm="1">
        <f t="array" ref="N23">_xlfn.IFS(M23&lt;-0.35,"20/8",M23&lt;-0.25,"20/10",M23&lt;-0.15,"20/12.5",M23&lt;-0.05,"20/16",M23&lt;0.05,"20/20",M23&lt;0.15,"20/25",M23&lt;0.25,"20/30",M23&lt;0.305,"20/40",M23&lt;0.315,"CSM",M23&lt;0.45,"20/50",M23&lt;0.55,"20/60",M23&lt;0.65,"20/80",M23&lt;0.75,"20/100",M23&lt;0.85,"20/125",M23&lt;0.87,"CS",M23&lt;0.95,"20/160",M23&lt;0.98,"C",M23&lt;1.05,"20/200",M23&lt;1.15,"20/250",M23&lt;1.25,"20/300",M23&lt;1.35,"20/400",M23&lt;1.45,"20/500",M23&lt;1.55,"20/600",M23&lt;1.65,"20/800",M23&lt;1.75,"BB",M23&lt;2,"CF",M23&lt;2.35,"HM",M23&lt;2.45,"LProj",M23&lt;2.55,"LP",M23&lt;3,"NLP")</f>
        <v>C</v>
      </c>
      <c r="P23" s="50">
        <v>57</v>
      </c>
      <c r="Q23" s="39" cm="1">
        <f t="array" ref="Q23">_xlfn.IFS(P23="CSM",0.49,P23="CS",0.86,P23="C",0.97,P23="BB",1.7,P23="CF",1.9,P23="HM",2.3,P23="Lproj",2.4,P23="LP",2.5,P23="NLP",2.6,P23&lt;2.6,-0.4,P23&lt;3.5,-0.3,P23&lt;4.5,-0.2,P23&lt;5.5,-0.1,P23&lt;7,0,P23&lt;9,0.1,P23&lt;11,0.2,P23&lt;12.1,0.3,P23&lt;13,0.31,P23&lt;16,0.4,P23&lt;20,0.5,P23&lt;26,0.6,P23&lt;35,0.7,P23&lt;46,0.8,P23&lt;47.5,0.86,P23&lt;56,0.9,P23&lt;58,0.97,P23&lt;70,1,P23&lt;90,1.1,P23&lt;110,1.2,P23&lt;140,1.3,P23&lt;170,1.4,P23&lt;210,1.5,P23&lt;290,1.6,P23&lt;310,1.7,P23&lt;700,1.9,P23&lt;1300,2.3,P23&lt;1600,2.4,P23&lt;2000,2.5,P23&lt;2410,2.6)</f>
        <v>0.97</v>
      </c>
      <c r="S23" s="38">
        <f t="shared" si="2"/>
        <v>0.97</v>
      </c>
      <c r="T23" s="39" t="str" cm="1">
        <f t="array" ref="T23">_xlfn.IFS(S23&lt;-0.35,"6/2.5",S23&lt;-0.25,"6/3",S23&lt;-0.15,"6/4",S23&lt;-0.05,"6/5",S23&lt;0.05,"6/6",S23&lt;0.15,"6/8",S23&lt;0.25,"6/10",S23&lt;0.305,"6/12",S23&lt;0.315,"CSM",S23&lt;0.45,"6/15",S23&lt;0.55,"6/19",S23&lt;0.65,"6/24",S23&lt;0.75,"6/30",S23&lt;0.85,"6/38",S23&lt;0.87,"CS",S23&lt;0.95,"6/48",S23&lt;0.98,"C",S23&lt;1.05,"6/60",S23&lt;1.15,"6/76",S23&lt;1.25,"6/95",S23&lt;1.35,"6/120",S23&lt;1.45,"6/150",S23&lt;1.55,"6/190",S23&lt;1.65,"6/40",S23&lt;1.75,"BB",S23&lt;2,"CF",S23&lt;2.35,"HM",S23&lt;2.45,"LProj",S23&lt;2.55,"LP",S23&lt;3,"NLP")</f>
        <v>C</v>
      </c>
    </row>
    <row r="24" spans="1:20" x14ac:dyDescent="0.2">
      <c r="A24" s="5">
        <v>200</v>
      </c>
      <c r="B24" s="1">
        <v>200</v>
      </c>
      <c r="C24" s="2">
        <v>200</v>
      </c>
      <c r="D24" s="6">
        <v>0.1</v>
      </c>
      <c r="E24" s="6">
        <v>1</v>
      </c>
      <c r="F24" s="5">
        <v>60</v>
      </c>
      <c r="G24" s="5">
        <v>60</v>
      </c>
      <c r="H24" s="26"/>
      <c r="J24" s="54">
        <f t="shared" si="0"/>
        <v>200</v>
      </c>
      <c r="K24" s="55" cm="1">
        <f t="array" ref="K24">_xlfn.IFS(J24="CSM",0.49,J24="CS",0.86,J24="C",0.97,J24="BB",1.7,J24="CF",1.9,J24="HM",2.3,J24="Lproj",2.4,J24="LP",2.5,J24="NLP",2.6,J24&lt;9,-0.4,J24&lt;11,-0.3,J24&lt;14,-0.2,J24&lt;18,-0.1,J24&lt;23,0,J24&lt;27,0.1,J24&lt;35,0.2,J24&lt;40.7,0.3,J24&lt;42,0.31,J24&lt;55,0.4,J24&lt;70,0.5,J24&lt;90,0.6,J24&lt;110,0.7,J24&lt;150,0.8,J24&lt;152,0.86,J24&lt;180,0.9,J24&lt;182,0.97,J24&lt;230,1,J24&lt;270,1.1,J24&lt;350,1.2,J24&lt;450,1.3,J24&lt;550,1.4,J24&lt;700,1.5,J24&lt;1000,1.6,J24&lt;1002,1.7,J24&lt;2000,1.9,J24&lt;4500,2.3,J24&lt;5500,2.4,J24&lt;7000,2.5,J24&lt;8010,2.6)</f>
        <v>1</v>
      </c>
      <c r="M24" s="35">
        <f t="shared" si="1"/>
        <v>1</v>
      </c>
      <c r="N24" s="36" t="str" cm="1">
        <f t="array" ref="N24">_xlfn.IFS(M24&lt;-0.35,"20/8",M24&lt;-0.25,"20/10",M24&lt;-0.15,"20/12.5",M24&lt;-0.05,"20/16",M24&lt;0.05,"20/20",M24&lt;0.15,"20/25",M24&lt;0.25,"20/30",M24&lt;0.305,"20/40",M24&lt;0.315,"CSM",M24&lt;0.45,"20/50",M24&lt;0.55,"20/60",M24&lt;0.65,"20/80",M24&lt;0.75,"20/100",M24&lt;0.85,"20/125",M24&lt;0.87,"CS",M24&lt;0.95,"20/160",M24&lt;0.98,"C",M24&lt;1.05,"20/200",M24&lt;1.15,"20/250",M24&lt;1.25,"20/300",M24&lt;1.35,"20/400",M24&lt;1.45,"20/500",M24&lt;1.55,"20/600",M24&lt;1.65,"20/800",M24&lt;1.75,"BB",M24&lt;2,"CF",M24&lt;2.35,"HM",M24&lt;2.45,"LProj",M24&lt;2.55,"LP",M24&lt;3,"NLP")</f>
        <v>20/200</v>
      </c>
      <c r="P24" s="47">
        <v>60</v>
      </c>
      <c r="Q24" s="46" cm="1">
        <f t="array" ref="Q24">_xlfn.IFS(P24="CSM",0.49,P24="CS",0.86,P24="C",0.97,P24="BB",1.7,P24="CF",1.9,P24="HM",2.3,P24="Lproj",2.4,P24="LP",2.5,P24="NLP",2.6,P24&lt;2.6,-0.4,P24&lt;3.5,-0.3,P24&lt;4.5,-0.2,P24&lt;5.5,-0.1,P24&lt;7,0,P24&lt;9,0.1,P24&lt;11,0.2,P24&lt;12.1,0.3,P24&lt;13,0.31,P24&lt;16,0.4,P24&lt;20,0.5,P24&lt;26,0.6,P24&lt;35,0.7,P24&lt;46,0.8,P24&lt;47.5,0.86,P24&lt;56,0.9,P24&lt;58,0.97,P24&lt;70,1,P24&lt;90,1.1,P24&lt;110,1.2,P24&lt;140,1.3,P24&lt;170,1.4,P24&lt;210,1.5,P24&lt;290,1.6,P24&lt;310,1.7,P24&lt;700,1.9,P24&lt;1300,2.3,P24&lt;1600,2.4,P24&lt;2000,2.5,P24&lt;2410,2.6)</f>
        <v>1</v>
      </c>
      <c r="S24" s="35">
        <f t="shared" si="2"/>
        <v>1</v>
      </c>
      <c r="T24" s="36" t="str" cm="1">
        <f t="array" ref="T24">_xlfn.IFS(S24&lt;-0.35,"6/2.5",S24&lt;-0.25,"6/3",S24&lt;-0.15,"6/4",S24&lt;-0.05,"6/5",S24&lt;0.05,"6/6",S24&lt;0.15,"6/8",S24&lt;0.25,"6/10",S24&lt;0.305,"6/12",S24&lt;0.315,"CSM",S24&lt;0.45,"6/15",S24&lt;0.55,"6/19",S24&lt;0.65,"6/24",S24&lt;0.75,"6/30",S24&lt;0.85,"6/38",S24&lt;0.87,"CS",S24&lt;0.95,"6/48",S24&lt;0.98,"C",S24&lt;1.05,"6/60",S24&lt;1.15,"6/76",S24&lt;1.25,"6/95",S24&lt;1.35,"6/120",S24&lt;1.45,"6/150",S24&lt;1.55,"6/190",S24&lt;1.65,"6/40",S24&lt;1.75,"BB",S24&lt;2,"CF",S24&lt;2.35,"HM",S24&lt;2.45,"LProj",S24&lt;2.55,"LP",S24&lt;3,"NLP")</f>
        <v>6/60</v>
      </c>
    </row>
    <row r="25" spans="1:20" x14ac:dyDescent="0.2">
      <c r="A25" s="5">
        <v>251.78508235883359</v>
      </c>
      <c r="B25" s="1">
        <v>250</v>
      </c>
      <c r="C25" s="2">
        <v>250</v>
      </c>
      <c r="D25" s="6">
        <v>0.08</v>
      </c>
      <c r="E25" s="6">
        <v>1.1000000000000001</v>
      </c>
      <c r="F25" s="5">
        <v>75.535524707650083</v>
      </c>
      <c r="G25" s="5">
        <v>75.535524707650083</v>
      </c>
      <c r="H25" s="26"/>
      <c r="J25" s="54">
        <f t="shared" si="0"/>
        <v>250</v>
      </c>
      <c r="K25" s="55" cm="1">
        <f t="array" ref="K25">_xlfn.IFS(J25="CSM",0.49,J25="CS",0.86,J25="C",0.97,J25="BB",1.7,J25="CF",1.9,J25="HM",2.3,J25="Lproj",2.4,J25="LP",2.5,J25="NLP",2.6,J25&lt;9,-0.4,J25&lt;11,-0.3,J25&lt;14,-0.2,J25&lt;18,-0.1,J25&lt;23,0,J25&lt;27,0.1,J25&lt;35,0.2,J25&lt;40.7,0.3,J25&lt;42,0.31,J25&lt;55,0.4,J25&lt;70,0.5,J25&lt;90,0.6,J25&lt;110,0.7,J25&lt;150,0.8,J25&lt;152,0.86,J25&lt;180,0.9,J25&lt;182,0.97,J25&lt;230,1,J25&lt;270,1.1,J25&lt;350,1.2,J25&lt;450,1.3,J25&lt;550,1.4,J25&lt;700,1.5,J25&lt;1000,1.6,J25&lt;1002,1.7,J25&lt;2000,1.9,J25&lt;4500,2.3,J25&lt;5500,2.4,J25&lt;7000,2.5,J25&lt;8010,2.6)</f>
        <v>1.1000000000000001</v>
      </c>
      <c r="M25" s="35">
        <f t="shared" si="1"/>
        <v>1.1000000000000001</v>
      </c>
      <c r="N25" s="36" t="str" cm="1">
        <f t="array" ref="N25">_xlfn.IFS(M25&lt;-0.35,"20/8",M25&lt;-0.25,"20/10",M25&lt;-0.15,"20/12.5",M25&lt;-0.05,"20/16",M25&lt;0.05,"20/20",M25&lt;0.15,"20/25",M25&lt;0.25,"20/30",M25&lt;0.305,"20/40",M25&lt;0.315,"CSM",M25&lt;0.45,"20/50",M25&lt;0.55,"20/60",M25&lt;0.65,"20/80",M25&lt;0.75,"20/100",M25&lt;0.85,"20/125",M25&lt;0.87,"CS",M25&lt;0.95,"20/160",M25&lt;0.98,"C",M25&lt;1.05,"20/200",M25&lt;1.15,"20/250",M25&lt;1.25,"20/300",M25&lt;1.35,"20/400",M25&lt;1.45,"20/500",M25&lt;1.55,"20/600",M25&lt;1.65,"20/800",M25&lt;1.75,"BB",M25&lt;2,"CF",M25&lt;2.35,"HM",M25&lt;2.45,"LProj",M25&lt;2.55,"LP",M25&lt;3,"NLP")</f>
        <v>20/250</v>
      </c>
      <c r="P25" s="47">
        <v>75.535524707650083</v>
      </c>
      <c r="Q25" s="46" cm="1">
        <f t="array" ref="Q25">_xlfn.IFS(P25="CSM",0.49,P25="CS",0.86,P25="C",0.97,P25="BB",1.7,P25="CF",1.9,P25="HM",2.3,P25="Lproj",2.4,P25="LP",2.5,P25="NLP",2.6,P25&lt;2.6,-0.4,P25&lt;3.5,-0.3,P25&lt;4.5,-0.2,P25&lt;5.5,-0.1,P25&lt;7,0,P25&lt;9,0.1,P25&lt;11,0.2,P25&lt;12.1,0.3,P25&lt;13,0.31,P25&lt;16,0.4,P25&lt;20,0.5,P25&lt;26,0.6,P25&lt;35,0.7,P25&lt;46,0.8,P25&lt;47.5,0.86,P25&lt;56,0.9,P25&lt;58,0.97,P25&lt;70,1,P25&lt;90,1.1,P25&lt;110,1.2,P25&lt;140,1.3,P25&lt;170,1.4,P25&lt;210,1.5,P25&lt;290,1.6,P25&lt;310,1.7,P25&lt;700,1.9,P25&lt;1300,2.3,P25&lt;1600,2.4,P25&lt;2000,2.5,P25&lt;2410,2.6)</f>
        <v>1.1000000000000001</v>
      </c>
      <c r="S25" s="35">
        <f t="shared" si="2"/>
        <v>1.1000000000000001</v>
      </c>
      <c r="T25" s="36" t="str" cm="1">
        <f t="array" ref="T25">_xlfn.IFS(S25&lt;-0.35,"6/2.5",S25&lt;-0.25,"6/3",S25&lt;-0.15,"6/4",S25&lt;-0.05,"6/5",S25&lt;0.05,"6/6",S25&lt;0.15,"6/8",S25&lt;0.25,"6/10",S25&lt;0.305,"6/12",S25&lt;0.315,"CSM",S25&lt;0.45,"6/15",S25&lt;0.55,"6/19",S25&lt;0.65,"6/24",S25&lt;0.75,"6/30",S25&lt;0.85,"6/38",S25&lt;0.87,"CS",S25&lt;0.95,"6/48",S25&lt;0.98,"C",S25&lt;1.05,"6/60",S25&lt;1.15,"6/76",S25&lt;1.25,"6/95",S25&lt;1.35,"6/120",S25&lt;1.45,"6/150",S25&lt;1.55,"6/190",S25&lt;1.65,"6/40",S25&lt;1.75,"BB",S25&lt;2,"CF",S25&lt;2.35,"HM",S25&lt;2.45,"LProj",S25&lt;2.55,"LP",S25&lt;3,"NLP")</f>
        <v>6/76</v>
      </c>
    </row>
    <row r="26" spans="1:20" x14ac:dyDescent="0.2">
      <c r="A26" s="5">
        <v>316.97863849222273</v>
      </c>
      <c r="B26" s="1">
        <v>300</v>
      </c>
      <c r="C26" s="2">
        <v>300</v>
      </c>
      <c r="D26" s="6">
        <v>6.6666666666666666E-2</v>
      </c>
      <c r="E26" s="6">
        <v>1.2</v>
      </c>
      <c r="F26" s="5">
        <v>95.093591547666819</v>
      </c>
      <c r="G26" s="5">
        <v>95.093591547666819</v>
      </c>
      <c r="H26" s="26"/>
      <c r="J26" s="54">
        <f t="shared" si="0"/>
        <v>300</v>
      </c>
      <c r="K26" s="55" cm="1">
        <f t="array" ref="K26">_xlfn.IFS(J26="CSM",0.49,J26="CS",0.86,J26="C",0.97,J26="BB",1.7,J26="CF",1.9,J26="HM",2.3,J26="Lproj",2.4,J26="LP",2.5,J26="NLP",2.6,J26&lt;9,-0.4,J26&lt;11,-0.3,J26&lt;14,-0.2,J26&lt;18,-0.1,J26&lt;23,0,J26&lt;27,0.1,J26&lt;35,0.2,J26&lt;40.7,0.3,J26&lt;42,0.31,J26&lt;55,0.4,J26&lt;70,0.5,J26&lt;90,0.6,J26&lt;110,0.7,J26&lt;150,0.8,J26&lt;152,0.86,J26&lt;180,0.9,J26&lt;182,0.97,J26&lt;230,1,J26&lt;270,1.1,J26&lt;350,1.2,J26&lt;450,1.3,J26&lt;550,1.4,J26&lt;700,1.5,J26&lt;1000,1.6,J26&lt;1002,1.7,J26&lt;2000,1.9,J26&lt;4500,2.3,J26&lt;5500,2.4,J26&lt;7000,2.5,J26&lt;8010,2.6)</f>
        <v>1.2</v>
      </c>
      <c r="M26" s="35">
        <f t="shared" si="1"/>
        <v>1.2</v>
      </c>
      <c r="N26" s="36" t="str" cm="1">
        <f t="array" ref="N26">_xlfn.IFS(M26&lt;-0.35,"20/8",M26&lt;-0.25,"20/10",M26&lt;-0.15,"20/12.5",M26&lt;-0.05,"20/16",M26&lt;0.05,"20/20",M26&lt;0.15,"20/25",M26&lt;0.25,"20/30",M26&lt;0.305,"20/40",M26&lt;0.315,"CSM",M26&lt;0.45,"20/50",M26&lt;0.55,"20/60",M26&lt;0.65,"20/80",M26&lt;0.75,"20/100",M26&lt;0.85,"20/125",M26&lt;0.87,"CS",M26&lt;0.95,"20/160",M26&lt;0.98,"C",M26&lt;1.05,"20/200",M26&lt;1.15,"20/250",M26&lt;1.25,"20/300",M26&lt;1.35,"20/400",M26&lt;1.45,"20/500",M26&lt;1.55,"20/600",M26&lt;1.65,"20/800",M26&lt;1.75,"BB",M26&lt;2,"CF",M26&lt;2.35,"HM",M26&lt;2.45,"LProj",M26&lt;2.55,"LP",M26&lt;3,"NLP")</f>
        <v>20/300</v>
      </c>
      <c r="P26" s="47">
        <v>95.093591547666819</v>
      </c>
      <c r="Q26" s="46" cm="1">
        <f t="array" ref="Q26">_xlfn.IFS(P26="CSM",0.49,P26="CS",0.86,P26="C",0.97,P26="BB",1.7,P26="CF",1.9,P26="HM",2.3,P26="Lproj",2.4,P26="LP",2.5,P26="NLP",2.6,P26&lt;2.6,-0.4,P26&lt;3.5,-0.3,P26&lt;4.5,-0.2,P26&lt;5.5,-0.1,P26&lt;7,0,P26&lt;9,0.1,P26&lt;11,0.2,P26&lt;12.1,0.3,P26&lt;13,0.31,P26&lt;16,0.4,P26&lt;20,0.5,P26&lt;26,0.6,P26&lt;35,0.7,P26&lt;46,0.8,P26&lt;47.5,0.86,P26&lt;56,0.9,P26&lt;58,0.97,P26&lt;70,1,P26&lt;90,1.1,P26&lt;110,1.2,P26&lt;140,1.3,P26&lt;170,1.4,P26&lt;210,1.5,P26&lt;290,1.6,P26&lt;310,1.7,P26&lt;700,1.9,P26&lt;1300,2.3,P26&lt;1600,2.4,P26&lt;2000,2.5,P26&lt;2410,2.6)</f>
        <v>1.2</v>
      </c>
      <c r="S26" s="35">
        <f t="shared" si="2"/>
        <v>1.2</v>
      </c>
      <c r="T26" s="36" t="str" cm="1">
        <f t="array" ref="T26">_xlfn.IFS(S26&lt;-0.35,"6/2.5",S26&lt;-0.25,"6/3",S26&lt;-0.15,"6/4",S26&lt;-0.05,"6/5",S26&lt;0.05,"6/6",S26&lt;0.15,"6/8",S26&lt;0.25,"6/10",S26&lt;0.305,"6/12",S26&lt;0.315,"CSM",S26&lt;0.45,"6/15",S26&lt;0.55,"6/19",S26&lt;0.65,"6/24",S26&lt;0.75,"6/30",S26&lt;0.85,"6/38",S26&lt;0.87,"CS",S26&lt;0.95,"6/48",S26&lt;0.98,"C",S26&lt;1.05,"6/60",S26&lt;1.15,"6/76",S26&lt;1.25,"6/95",S26&lt;1.35,"6/120",S26&lt;1.45,"6/150",S26&lt;1.55,"6/190",S26&lt;1.65,"6/40",S26&lt;1.75,"BB",S26&lt;2,"CF",S26&lt;2.35,"HM",S26&lt;2.45,"LProj",S26&lt;2.55,"LP",S26&lt;3,"NLP")</f>
        <v>6/95</v>
      </c>
    </row>
    <row r="27" spans="1:20" x14ac:dyDescent="0.2">
      <c r="A27" s="5">
        <v>399.05246299377609</v>
      </c>
      <c r="B27" s="1">
        <v>400</v>
      </c>
      <c r="C27" s="2">
        <v>400</v>
      </c>
      <c r="D27" s="6">
        <v>0.05</v>
      </c>
      <c r="E27" s="6">
        <v>1.3</v>
      </c>
      <c r="F27" s="5">
        <v>119.71573889813283</v>
      </c>
      <c r="G27" s="5">
        <v>119.71573889813283</v>
      </c>
      <c r="H27" s="26"/>
      <c r="J27" s="54">
        <f t="shared" si="0"/>
        <v>400</v>
      </c>
      <c r="K27" s="55" cm="1">
        <f t="array" ref="K27">_xlfn.IFS(J27="CSM",0.49,J27="CS",0.86,J27="C",0.97,J27="BB",1.7,J27="CF",1.9,J27="HM",2.3,J27="Lproj",2.4,J27="LP",2.5,J27="NLP",2.6,J27&lt;9,-0.4,J27&lt;11,-0.3,J27&lt;14,-0.2,J27&lt;18,-0.1,J27&lt;23,0,J27&lt;27,0.1,J27&lt;35,0.2,J27&lt;40.7,0.3,J27&lt;42,0.31,J27&lt;55,0.4,J27&lt;70,0.5,J27&lt;90,0.6,J27&lt;110,0.7,J27&lt;150,0.8,J27&lt;152,0.86,J27&lt;180,0.9,J27&lt;182,0.97,J27&lt;230,1,J27&lt;270,1.1,J27&lt;350,1.2,J27&lt;450,1.3,J27&lt;550,1.4,J27&lt;700,1.5,J27&lt;1000,1.6,J27&lt;1002,1.7,J27&lt;2000,1.9,J27&lt;4500,2.3,J27&lt;5500,2.4,J27&lt;7000,2.5,J27&lt;8010,2.6)</f>
        <v>1.3</v>
      </c>
      <c r="M27" s="35">
        <f t="shared" si="1"/>
        <v>1.3</v>
      </c>
      <c r="N27" s="36" t="str" cm="1">
        <f t="array" ref="N27">_xlfn.IFS(M27&lt;-0.35,"20/8",M27&lt;-0.25,"20/10",M27&lt;-0.15,"20/12.5",M27&lt;-0.05,"20/16",M27&lt;0.05,"20/20",M27&lt;0.15,"20/25",M27&lt;0.25,"20/30",M27&lt;0.305,"20/40",M27&lt;0.315,"CSM",M27&lt;0.45,"20/50",M27&lt;0.55,"20/60",M27&lt;0.65,"20/80",M27&lt;0.75,"20/100",M27&lt;0.85,"20/125",M27&lt;0.87,"CS",M27&lt;0.95,"20/160",M27&lt;0.98,"C",M27&lt;1.05,"20/200",M27&lt;1.15,"20/250",M27&lt;1.25,"20/300",M27&lt;1.35,"20/400",M27&lt;1.45,"20/500",M27&lt;1.55,"20/600",M27&lt;1.65,"20/800",M27&lt;1.75,"BB",M27&lt;2,"CF",M27&lt;2.35,"HM",M27&lt;2.45,"LProj",M27&lt;2.55,"LP",M27&lt;3,"NLP")</f>
        <v>20/400</v>
      </c>
      <c r="P27" s="47">
        <v>119.71573889813283</v>
      </c>
      <c r="Q27" s="46" cm="1">
        <f t="array" ref="Q27">_xlfn.IFS(P27="CSM",0.49,P27="CS",0.86,P27="C",0.97,P27="BB",1.7,P27="CF",1.9,P27="HM",2.3,P27="Lproj",2.4,P27="LP",2.5,P27="NLP",2.6,P27&lt;2.6,-0.4,P27&lt;3.5,-0.3,P27&lt;4.5,-0.2,P27&lt;5.5,-0.1,P27&lt;7,0,P27&lt;9,0.1,P27&lt;11,0.2,P27&lt;12.1,0.3,P27&lt;13,0.31,P27&lt;16,0.4,P27&lt;20,0.5,P27&lt;26,0.6,P27&lt;35,0.7,P27&lt;46,0.8,P27&lt;47.5,0.86,P27&lt;56,0.9,P27&lt;58,0.97,P27&lt;70,1,P27&lt;90,1.1,P27&lt;110,1.2,P27&lt;140,1.3,P27&lt;170,1.4,P27&lt;210,1.5,P27&lt;290,1.6,P27&lt;310,1.7,P27&lt;700,1.9,P27&lt;1300,2.3,P27&lt;1600,2.4,P27&lt;2000,2.5,P27&lt;2410,2.6)</f>
        <v>1.3</v>
      </c>
      <c r="S27" s="35">
        <f t="shared" si="2"/>
        <v>1.3</v>
      </c>
      <c r="T27" s="36" t="str" cm="1">
        <f t="array" ref="T27">_xlfn.IFS(S27&lt;-0.35,"6/2.5",S27&lt;-0.25,"6/3",S27&lt;-0.15,"6/4",S27&lt;-0.05,"6/5",S27&lt;0.05,"6/6",S27&lt;0.15,"6/8",S27&lt;0.25,"6/10",S27&lt;0.305,"6/12",S27&lt;0.315,"CSM",S27&lt;0.45,"6/15",S27&lt;0.55,"6/19",S27&lt;0.65,"6/24",S27&lt;0.75,"6/30",S27&lt;0.85,"6/38",S27&lt;0.87,"CS",S27&lt;0.95,"6/48",S27&lt;0.98,"C",S27&lt;1.05,"6/60",S27&lt;1.15,"6/76",S27&lt;1.25,"6/95",S27&lt;1.35,"6/120",S27&lt;1.45,"6/150",S27&lt;1.55,"6/190",S27&lt;1.65,"6/40",S27&lt;1.75,"BB",S27&lt;2,"CF",S27&lt;2.35,"HM",S27&lt;2.45,"LProj",S27&lt;2.55,"LP",S27&lt;3,"NLP")</f>
        <v>6/120</v>
      </c>
    </row>
    <row r="28" spans="1:20" x14ac:dyDescent="0.2">
      <c r="A28" s="5">
        <v>502.377286301916</v>
      </c>
      <c r="B28" s="1">
        <v>500</v>
      </c>
      <c r="C28" s="2">
        <v>500</v>
      </c>
      <c r="D28" s="6">
        <v>0.04</v>
      </c>
      <c r="E28" s="6">
        <v>1.4</v>
      </c>
      <c r="F28" s="5">
        <v>150.71318589057478</v>
      </c>
      <c r="G28" s="5">
        <v>150</v>
      </c>
      <c r="H28" s="26"/>
      <c r="J28" s="54">
        <f t="shared" si="0"/>
        <v>500</v>
      </c>
      <c r="K28" s="55" cm="1">
        <f t="array" ref="K28">_xlfn.IFS(J28="CSM",0.49,J28="CS",0.86,J28="C",0.97,J28="BB",1.7,J28="CF",1.9,J28="HM",2.3,J28="Lproj",2.4,J28="LP",2.5,J28="NLP",2.6,J28&lt;9,-0.4,J28&lt;11,-0.3,J28&lt;14,-0.2,J28&lt;18,-0.1,J28&lt;23,0,J28&lt;27,0.1,J28&lt;35,0.2,J28&lt;40.7,0.3,J28&lt;42,0.31,J28&lt;55,0.4,J28&lt;70,0.5,J28&lt;90,0.6,J28&lt;110,0.7,J28&lt;150,0.8,J28&lt;152,0.86,J28&lt;180,0.9,J28&lt;182,0.97,J28&lt;230,1,J28&lt;270,1.1,J28&lt;350,1.2,J28&lt;450,1.3,J28&lt;550,1.4,J28&lt;700,1.5,J28&lt;1000,1.6,J28&lt;1002,1.7,J28&lt;2000,1.9,J28&lt;4500,2.3,J28&lt;5500,2.4,J28&lt;7000,2.5,J28&lt;8010,2.6)</f>
        <v>1.4</v>
      </c>
      <c r="M28" s="35">
        <f t="shared" si="1"/>
        <v>1.4</v>
      </c>
      <c r="N28" s="36" t="str" cm="1">
        <f t="array" ref="N28">_xlfn.IFS(M28&lt;-0.35,"20/8",M28&lt;-0.25,"20/10",M28&lt;-0.15,"20/12.5",M28&lt;-0.05,"20/16",M28&lt;0.05,"20/20",M28&lt;0.15,"20/25",M28&lt;0.25,"20/30",M28&lt;0.305,"20/40",M28&lt;0.315,"CSM",M28&lt;0.45,"20/50",M28&lt;0.55,"20/60",M28&lt;0.65,"20/80",M28&lt;0.75,"20/100",M28&lt;0.85,"20/125",M28&lt;0.87,"CS",M28&lt;0.95,"20/160",M28&lt;0.98,"C",M28&lt;1.05,"20/200",M28&lt;1.15,"20/250",M28&lt;1.25,"20/300",M28&lt;1.35,"20/400",M28&lt;1.45,"20/500",M28&lt;1.55,"20/600",M28&lt;1.65,"20/800",M28&lt;1.75,"BB",M28&lt;2,"CF",M28&lt;2.35,"HM",M28&lt;2.45,"LProj",M28&lt;2.55,"LP",M28&lt;3,"NLP")</f>
        <v>20/500</v>
      </c>
      <c r="P28" s="47">
        <v>150</v>
      </c>
      <c r="Q28" s="46" cm="1">
        <f t="array" ref="Q28">_xlfn.IFS(P28="CSM",0.49,P28="CS",0.86,P28="C",0.97,P28="BB",1.7,P28="CF",1.9,P28="HM",2.3,P28="Lproj",2.4,P28="LP",2.5,P28="NLP",2.6,P28&lt;2.6,-0.4,P28&lt;3.5,-0.3,P28&lt;4.5,-0.2,P28&lt;5.5,-0.1,P28&lt;7,0,P28&lt;9,0.1,P28&lt;11,0.2,P28&lt;12.1,0.3,P28&lt;13,0.31,P28&lt;16,0.4,P28&lt;20,0.5,P28&lt;26,0.6,P28&lt;35,0.7,P28&lt;46,0.8,P28&lt;47.5,0.86,P28&lt;56,0.9,P28&lt;58,0.97,P28&lt;70,1,P28&lt;90,1.1,P28&lt;110,1.2,P28&lt;140,1.3,P28&lt;170,1.4,P28&lt;210,1.5,P28&lt;290,1.6,P28&lt;310,1.7,P28&lt;700,1.9,P28&lt;1300,2.3,P28&lt;1600,2.4,P28&lt;2000,2.5,P28&lt;2410,2.6)</f>
        <v>1.4</v>
      </c>
      <c r="S28" s="35">
        <f t="shared" si="2"/>
        <v>1.4</v>
      </c>
      <c r="T28" s="36" t="str" cm="1">
        <f t="array" ref="T28">_xlfn.IFS(S28&lt;-0.35,"6/2.5",S28&lt;-0.25,"6/3",S28&lt;-0.15,"6/4",S28&lt;-0.05,"6/5",S28&lt;0.05,"6/6",S28&lt;0.15,"6/8",S28&lt;0.25,"6/10",S28&lt;0.305,"6/12",S28&lt;0.315,"CSM",S28&lt;0.45,"6/15",S28&lt;0.55,"6/19",S28&lt;0.65,"6/24",S28&lt;0.75,"6/30",S28&lt;0.85,"6/38",S28&lt;0.87,"CS",S28&lt;0.95,"6/48",S28&lt;0.98,"C",S28&lt;1.05,"6/60",S28&lt;1.15,"6/76",S28&lt;1.25,"6/95",S28&lt;1.35,"6/120",S28&lt;1.45,"6/150",S28&lt;1.55,"6/190",S28&lt;1.65,"6/40",S28&lt;1.75,"BB",S28&lt;2,"CF",S28&lt;2.35,"HM",S28&lt;2.45,"LProj",S28&lt;2.55,"LP",S28&lt;3,"NLP")</f>
        <v>6/150</v>
      </c>
    </row>
    <row r="29" spans="1:20" x14ac:dyDescent="0.2">
      <c r="A29" s="5">
        <v>632.45553203367604</v>
      </c>
      <c r="B29" s="1">
        <v>600</v>
      </c>
      <c r="C29" s="2">
        <v>600</v>
      </c>
      <c r="D29" s="13">
        <v>3.3333333333333333E-2</v>
      </c>
      <c r="E29" s="6">
        <v>1.5</v>
      </c>
      <c r="F29" s="5">
        <v>189.73665961010283</v>
      </c>
      <c r="G29" s="5">
        <v>189.73665961010283</v>
      </c>
      <c r="H29" s="26"/>
      <c r="J29" s="54">
        <f t="shared" si="0"/>
        <v>600</v>
      </c>
      <c r="K29" s="55" cm="1">
        <f t="array" ref="K29">_xlfn.IFS(J29="CSM",0.49,J29="CS",0.86,J29="C",0.97,J29="BB",1.7,J29="CF",1.9,J29="HM",2.3,J29="Lproj",2.4,J29="LP",2.5,J29="NLP",2.6,J29&lt;9,-0.4,J29&lt;11,-0.3,J29&lt;14,-0.2,J29&lt;18,-0.1,J29&lt;23,0,J29&lt;27,0.1,J29&lt;35,0.2,J29&lt;40.7,0.3,J29&lt;42,0.31,J29&lt;55,0.4,J29&lt;70,0.5,J29&lt;90,0.6,J29&lt;110,0.7,J29&lt;150,0.8,J29&lt;152,0.86,J29&lt;180,0.9,J29&lt;182,0.97,J29&lt;230,1,J29&lt;270,1.1,J29&lt;350,1.2,J29&lt;450,1.3,J29&lt;550,1.4,J29&lt;700,1.5,J29&lt;1000,1.6,J29&lt;1002,1.7,J29&lt;2000,1.9,J29&lt;4500,2.3,J29&lt;5500,2.4,J29&lt;7000,2.5,J29&lt;8010,2.6)</f>
        <v>1.5</v>
      </c>
      <c r="M29" s="35">
        <f t="shared" si="1"/>
        <v>1.5</v>
      </c>
      <c r="N29" s="36" t="str" cm="1">
        <f t="array" ref="N29">_xlfn.IFS(M29&lt;-0.35,"20/8",M29&lt;-0.25,"20/10",M29&lt;-0.15,"20/12.5",M29&lt;-0.05,"20/16",M29&lt;0.05,"20/20",M29&lt;0.15,"20/25",M29&lt;0.25,"20/30",M29&lt;0.305,"20/40",M29&lt;0.315,"CSM",M29&lt;0.45,"20/50",M29&lt;0.55,"20/60",M29&lt;0.65,"20/80",M29&lt;0.75,"20/100",M29&lt;0.85,"20/125",M29&lt;0.87,"CS",M29&lt;0.95,"20/160",M29&lt;0.98,"C",M29&lt;1.05,"20/200",M29&lt;1.15,"20/250",M29&lt;1.25,"20/300",M29&lt;1.35,"20/400",M29&lt;1.45,"20/500",M29&lt;1.55,"20/600",M29&lt;1.65,"20/800",M29&lt;1.75,"BB",M29&lt;2,"CF",M29&lt;2.35,"HM",M29&lt;2.45,"LProj",M29&lt;2.55,"LP",M29&lt;3,"NLP")</f>
        <v>20/600</v>
      </c>
      <c r="P29" s="47">
        <v>189.73665961010283</v>
      </c>
      <c r="Q29" s="46" cm="1">
        <f t="array" ref="Q29">_xlfn.IFS(P29="CSM",0.49,P29="CS",0.86,P29="C",0.97,P29="BB",1.7,P29="CF",1.9,P29="HM",2.3,P29="Lproj",2.4,P29="LP",2.5,P29="NLP",2.6,P29&lt;2.6,-0.4,P29&lt;3.5,-0.3,P29&lt;4.5,-0.2,P29&lt;5.5,-0.1,P29&lt;7,0,P29&lt;9,0.1,P29&lt;11,0.2,P29&lt;12.1,0.3,P29&lt;13,0.31,P29&lt;16,0.4,P29&lt;20,0.5,P29&lt;26,0.6,P29&lt;35,0.7,P29&lt;46,0.8,P29&lt;47.5,0.86,P29&lt;56,0.9,P29&lt;58,0.97,P29&lt;70,1,P29&lt;90,1.1,P29&lt;110,1.2,P29&lt;140,1.3,P29&lt;170,1.4,P29&lt;210,1.5,P29&lt;290,1.6,P29&lt;310,1.7,P29&lt;700,1.9,P29&lt;1300,2.3,P29&lt;1600,2.4,P29&lt;2000,2.5,P29&lt;2410,2.6)</f>
        <v>1.5</v>
      </c>
      <c r="S29" s="35">
        <f t="shared" si="2"/>
        <v>1.5</v>
      </c>
      <c r="T29" s="36" t="str" cm="1">
        <f t="array" ref="T29">_xlfn.IFS(S29&lt;-0.35,"6/2.5",S29&lt;-0.25,"6/3",S29&lt;-0.15,"6/4",S29&lt;-0.05,"6/5",S29&lt;0.05,"6/6",S29&lt;0.15,"6/8",S29&lt;0.25,"6/10",S29&lt;0.305,"6/12",S29&lt;0.315,"CSM",S29&lt;0.45,"6/15",S29&lt;0.55,"6/19",S29&lt;0.65,"6/24",S29&lt;0.75,"6/30",S29&lt;0.85,"6/38",S29&lt;0.87,"CS",S29&lt;0.95,"6/48",S29&lt;0.98,"C",S29&lt;1.05,"6/60",S29&lt;1.15,"6/76",S29&lt;1.25,"6/95",S29&lt;1.35,"6/120",S29&lt;1.45,"6/150",S29&lt;1.55,"6/190",S29&lt;1.65,"6/40",S29&lt;1.75,"BB",S29&lt;2,"CF",S29&lt;2.35,"HM",S29&lt;2.45,"LProj",S29&lt;2.55,"LP",S29&lt;3,"NLP")</f>
        <v>6/190</v>
      </c>
    </row>
    <row r="30" spans="1:20" x14ac:dyDescent="0.2">
      <c r="A30" s="5">
        <v>796.21434110699511</v>
      </c>
      <c r="B30" s="1">
        <v>800</v>
      </c>
      <c r="C30" s="2">
        <v>800</v>
      </c>
      <c r="D30" s="13">
        <v>2.5000000000000001E-2</v>
      </c>
      <c r="E30" s="6">
        <v>1.6</v>
      </c>
      <c r="F30" s="5">
        <v>238.86430233209853</v>
      </c>
      <c r="G30" s="5">
        <v>240</v>
      </c>
      <c r="H30" s="26"/>
      <c r="J30" s="54">
        <f t="shared" si="0"/>
        <v>800</v>
      </c>
      <c r="K30" s="55" cm="1">
        <f t="array" ref="K30">_xlfn.IFS(J30="CSM",0.49,J30="CS",0.86,J30="C",0.97,J30="BB",1.7,J30="CF",1.9,J30="HM",2.3,J30="Lproj",2.4,J30="LP",2.5,J30="NLP",2.6,J30&lt;9,-0.4,J30&lt;11,-0.3,J30&lt;14,-0.2,J30&lt;18,-0.1,J30&lt;23,0,J30&lt;27,0.1,J30&lt;35,0.2,J30&lt;40.7,0.3,J30&lt;42,0.31,J30&lt;55,0.4,J30&lt;70,0.5,J30&lt;90,0.6,J30&lt;110,0.7,J30&lt;150,0.8,J30&lt;152,0.86,J30&lt;180,0.9,J30&lt;182,0.97,J30&lt;230,1,J30&lt;270,1.1,J30&lt;350,1.2,J30&lt;450,1.3,J30&lt;550,1.4,J30&lt;700,1.5,J30&lt;1000,1.6,J30&lt;1002,1.7,J30&lt;2000,1.9,J30&lt;4500,2.3,J30&lt;5500,2.4,J30&lt;7000,2.5,J30&lt;8010,2.6)</f>
        <v>1.6</v>
      </c>
      <c r="M30" s="35">
        <f t="shared" si="1"/>
        <v>1.6</v>
      </c>
      <c r="N30" s="36" t="str" cm="1">
        <f t="array" ref="N30">_xlfn.IFS(M30&lt;-0.35,"20/8",M30&lt;-0.25,"20/10",M30&lt;-0.15,"20/12.5",M30&lt;-0.05,"20/16",M30&lt;0.05,"20/20",M30&lt;0.15,"20/25",M30&lt;0.25,"20/30",M30&lt;0.305,"20/40",M30&lt;0.315,"CSM",M30&lt;0.45,"20/50",M30&lt;0.55,"20/60",M30&lt;0.65,"20/80",M30&lt;0.75,"20/100",M30&lt;0.85,"20/125",M30&lt;0.87,"CS",M30&lt;0.95,"20/160",M30&lt;0.98,"C",M30&lt;1.05,"20/200",M30&lt;1.15,"20/250",M30&lt;1.25,"20/300",M30&lt;1.35,"20/400",M30&lt;1.45,"20/500",M30&lt;1.55,"20/600",M30&lt;1.65,"20/800",M30&lt;1.75,"BB",M30&lt;2,"CF",M30&lt;2.35,"HM",M30&lt;2.45,"LProj",M30&lt;2.55,"LP",M30&lt;3,"NLP")</f>
        <v>20/800</v>
      </c>
      <c r="P30" s="47">
        <v>240</v>
      </c>
      <c r="Q30" s="46" cm="1">
        <f t="array" ref="Q30">_xlfn.IFS(P30="CSM",0.49,P30="CS",0.86,P30="C",0.97,P30="BB",1.7,P30="CF",1.9,P30="HM",2.3,P30="Lproj",2.4,P30="LP",2.5,P30="NLP",2.6,P30&lt;2.6,-0.4,P30&lt;3.5,-0.3,P30&lt;4.5,-0.2,P30&lt;5.5,-0.1,P30&lt;7,0,P30&lt;9,0.1,P30&lt;11,0.2,P30&lt;12.1,0.3,P30&lt;13,0.31,P30&lt;16,0.4,P30&lt;20,0.5,P30&lt;26,0.6,P30&lt;35,0.7,P30&lt;46,0.8,P30&lt;47.5,0.86,P30&lt;56,0.9,P30&lt;58,0.97,P30&lt;70,1,P30&lt;90,1.1,P30&lt;110,1.2,P30&lt;140,1.3,P30&lt;170,1.4,P30&lt;210,1.5,P30&lt;290,1.6,P30&lt;310,1.7,P30&lt;700,1.9,P30&lt;1300,2.3,P30&lt;1600,2.4,P30&lt;2000,2.5,P30&lt;2410,2.6)</f>
        <v>1.6</v>
      </c>
      <c r="S30" s="35">
        <f t="shared" si="2"/>
        <v>1.6</v>
      </c>
      <c r="T30" s="36" t="str" cm="1">
        <f t="array" ref="T30">_xlfn.IFS(S30&lt;-0.35,"6/2.5",S30&lt;-0.25,"6/3",S30&lt;-0.15,"6/4",S30&lt;-0.05,"6/5",S30&lt;0.05,"6/6",S30&lt;0.15,"6/8",S30&lt;0.25,"6/10",S30&lt;0.305,"6/12",S30&lt;0.315,"CSM",S30&lt;0.45,"6/15",S30&lt;0.55,"6/19",S30&lt;0.65,"6/24",S30&lt;0.75,"6/30",S30&lt;0.85,"6/38",S30&lt;0.87,"CS",S30&lt;0.95,"6/48",S30&lt;0.98,"C",S30&lt;1.05,"6/60",S30&lt;1.15,"6/76",S30&lt;1.25,"6/95",S30&lt;1.35,"6/120",S30&lt;1.45,"6/150",S30&lt;1.55,"6/190",S30&lt;1.65,"6/40",S30&lt;1.75,"BB",S30&lt;2,"CF",S30&lt;2.35,"HM",S30&lt;2.45,"LProj",S30&lt;2.55,"LP",S30&lt;3,"NLP")</f>
        <v>6/40</v>
      </c>
    </row>
    <row r="31" spans="1:20" x14ac:dyDescent="0.2">
      <c r="A31" s="14">
        <v>1002.3744672545447</v>
      </c>
      <c r="B31" s="15">
        <v>1001</v>
      </c>
      <c r="C31" s="16" t="s">
        <v>10</v>
      </c>
      <c r="D31" s="17">
        <v>0.02</v>
      </c>
      <c r="E31" s="18">
        <v>1.7</v>
      </c>
      <c r="F31" s="14">
        <v>300.71234017636345</v>
      </c>
      <c r="G31" s="14">
        <v>297</v>
      </c>
      <c r="H31" s="26"/>
      <c r="J31" s="56">
        <f t="shared" si="0"/>
        <v>1001</v>
      </c>
      <c r="K31" s="39" cm="1">
        <f t="array" ref="K31">_xlfn.IFS(J31="CSM",0.49,J31="CS",0.86,J31="C",0.97,J31="BB",1.7,J31="CF",1.9,J31="HM",2.3,J31="Lproj",2.4,J31="LP",2.5,J31="NLP",2.6,J31&lt;9,-0.4,J31&lt;11,-0.3,J31&lt;14,-0.2,J31&lt;18,-0.1,J31&lt;23,0,J31&lt;27,0.1,J31&lt;35,0.2,J31&lt;40.7,0.3,J31&lt;42,0.31,J31&lt;55,0.4,J31&lt;70,0.5,J31&lt;90,0.6,J31&lt;110,0.7,J31&lt;150,0.8,J31&lt;152,0.86,J31&lt;180,0.9,J31&lt;182,0.97,J31&lt;230,1,J31&lt;270,1.1,J31&lt;350,1.2,J31&lt;450,1.3,J31&lt;550,1.4,J31&lt;700,1.5,J31&lt;1000,1.6,J31&lt;1002,1.7,J31&lt;2000,1.9,J31&lt;4500,2.3,J31&lt;5500,2.4,J31&lt;7000,2.5,J31&lt;8010,2.6)</f>
        <v>1.7</v>
      </c>
      <c r="M31" s="38">
        <f t="shared" si="1"/>
        <v>1.7</v>
      </c>
      <c r="N31" s="39" t="str" cm="1">
        <f t="array" ref="N31">_xlfn.IFS(M31&lt;-0.35,"20/8",M31&lt;-0.25,"20/10",M31&lt;-0.15,"20/12.5",M31&lt;-0.05,"20/16",M31&lt;0.05,"20/20",M31&lt;0.15,"20/25",M31&lt;0.25,"20/30",M31&lt;0.305,"20/40",M31&lt;0.315,"CSM",M31&lt;0.45,"20/50",M31&lt;0.55,"20/60",M31&lt;0.65,"20/80",M31&lt;0.75,"20/100",M31&lt;0.85,"20/125",M31&lt;0.87,"CS",M31&lt;0.95,"20/160",M31&lt;0.98,"C",M31&lt;1.05,"20/200",M31&lt;1.15,"20/250",M31&lt;1.25,"20/300",M31&lt;1.35,"20/400",M31&lt;1.45,"20/500",M31&lt;1.55,"20/600",M31&lt;1.65,"20/800",M31&lt;1.75,"BB",M31&lt;2,"CF",M31&lt;2.35,"HM",M31&lt;2.45,"LProj",M31&lt;2.55,"LP",M31&lt;3,"NLP")</f>
        <v>BB</v>
      </c>
      <c r="P31" s="51">
        <v>297</v>
      </c>
      <c r="Q31" s="39" cm="1">
        <f t="array" ref="Q31">_xlfn.IFS(P31="CSM",0.49,P31="CS",0.86,P31="C",0.97,P31="BB",1.7,P31="CF",1.9,P31="HM",2.3,P31="Lproj",2.4,P31="LP",2.5,P31="NLP",2.6,P31&lt;2.6,-0.4,P31&lt;3.5,-0.3,P31&lt;4.5,-0.2,P31&lt;5.5,-0.1,P31&lt;7,0,P31&lt;9,0.1,P31&lt;11,0.2,P31&lt;12.1,0.3,P31&lt;13,0.31,P31&lt;16,0.4,P31&lt;20,0.5,P31&lt;26,0.6,P31&lt;35,0.7,P31&lt;46,0.8,P31&lt;47.5,0.86,P31&lt;56,0.9,P31&lt;58,0.97,P31&lt;70,1,P31&lt;90,1.1,P31&lt;110,1.2,P31&lt;140,1.3,P31&lt;170,1.4,P31&lt;210,1.5,P31&lt;290,1.6,P31&lt;310,1.7,P31&lt;700,1.9,P31&lt;1300,2.3,P31&lt;1600,2.4,P31&lt;2000,2.5,P31&lt;2410,2.6)</f>
        <v>1.7</v>
      </c>
      <c r="S31" s="38">
        <f t="shared" si="2"/>
        <v>1.7</v>
      </c>
      <c r="T31" s="39" t="str" cm="1">
        <f t="array" ref="T31">_xlfn.IFS(S31&lt;-0.35,"6/2.5",S31&lt;-0.25,"6/3",S31&lt;-0.15,"6/4",S31&lt;-0.05,"6/5",S31&lt;0.05,"6/6",S31&lt;0.15,"6/8",S31&lt;0.25,"6/10",S31&lt;0.305,"6/12",S31&lt;0.315,"CSM",S31&lt;0.45,"6/15",S31&lt;0.55,"6/19",S31&lt;0.65,"6/24",S31&lt;0.75,"6/30",S31&lt;0.85,"6/38",S31&lt;0.87,"CS",S31&lt;0.95,"6/48",S31&lt;0.98,"C",S31&lt;1.05,"6/60",S31&lt;1.15,"6/76",S31&lt;1.25,"6/95",S31&lt;1.35,"6/120",S31&lt;1.45,"6/150",S31&lt;1.55,"6/190",S31&lt;1.65,"6/40",S31&lt;1.75,"BB",S31&lt;2,"CF",S31&lt;2.35,"HM",S31&lt;2.45,"LProj",S31&lt;2.55,"LP",S31&lt;3,"NLP")</f>
        <v>BB</v>
      </c>
    </row>
    <row r="32" spans="1:20" x14ac:dyDescent="0.2">
      <c r="A32" s="19">
        <v>1600</v>
      </c>
      <c r="B32" s="19">
        <v>1603</v>
      </c>
      <c r="C32" s="20" t="s">
        <v>11</v>
      </c>
      <c r="D32" s="21">
        <v>1.2999999999999999E-2</v>
      </c>
      <c r="E32" s="22">
        <v>1.9</v>
      </c>
      <c r="F32" s="19">
        <v>480</v>
      </c>
      <c r="G32" s="19">
        <v>483</v>
      </c>
      <c r="H32" s="26"/>
      <c r="J32" s="57">
        <f t="shared" si="0"/>
        <v>1603</v>
      </c>
      <c r="K32" s="41" cm="1">
        <f t="array" ref="K32">_xlfn.IFS(J32="CSM",0.49,J32="CS",0.86,J32="C",0.97,J32="BB",1.7,J32="CF",1.9,J32="HM",2.3,J32="Lproj",2.4,J32="LP",2.5,J32="NLP",2.6,J32&lt;9,-0.4,J32&lt;11,-0.3,J32&lt;14,-0.2,J32&lt;18,-0.1,J32&lt;23,0,J32&lt;27,0.1,J32&lt;35,0.2,J32&lt;40.7,0.3,J32&lt;42,0.31,J32&lt;55,0.4,J32&lt;70,0.5,J32&lt;90,0.6,J32&lt;110,0.7,J32&lt;150,0.8,J32&lt;152,0.86,J32&lt;180,0.9,J32&lt;182,0.97,J32&lt;230,1,J32&lt;270,1.1,J32&lt;350,1.2,J32&lt;450,1.3,J32&lt;550,1.4,J32&lt;700,1.5,J32&lt;1000,1.6,J32&lt;1002,1.7,J32&lt;2000,1.9,J32&lt;4500,2.3,J32&lt;5500,2.4,J32&lt;7000,2.5,J32&lt;8010,2.6)</f>
        <v>1.9</v>
      </c>
      <c r="M32" s="40">
        <f t="shared" si="1"/>
        <v>1.9</v>
      </c>
      <c r="N32" s="41" t="str" cm="1">
        <f t="array" ref="N32">_xlfn.IFS(M32&lt;-0.35,"20/8",M32&lt;-0.25,"20/10",M32&lt;-0.15,"20/12.5",M32&lt;-0.05,"20/16",M32&lt;0.05,"20/20",M32&lt;0.15,"20/25",M32&lt;0.25,"20/30",M32&lt;0.305,"20/40",M32&lt;0.315,"CSM",M32&lt;0.45,"20/50",M32&lt;0.55,"20/60",M32&lt;0.65,"20/80",M32&lt;0.75,"20/100",M32&lt;0.85,"20/125",M32&lt;0.87,"CS",M32&lt;0.95,"20/160",M32&lt;0.98,"C",M32&lt;1.05,"20/200",M32&lt;1.15,"20/250",M32&lt;1.25,"20/300",M32&lt;1.35,"20/400",M32&lt;1.45,"20/500",M32&lt;1.55,"20/600",M32&lt;1.65,"20/800",M32&lt;1.75,"BB",M32&lt;2,"CF",M32&lt;2.35,"HM",M32&lt;2.45,"LProj",M32&lt;2.55,"LP",M32&lt;3,"NLP")</f>
        <v>CF</v>
      </c>
      <c r="P32" s="52">
        <v>483</v>
      </c>
      <c r="Q32" s="41" cm="1">
        <f t="array" ref="Q32">_xlfn.IFS(P32="CSM",0.49,P32="CS",0.86,P32="C",0.97,P32="BB",1.7,P32="CF",1.9,P32="HM",2.3,P32="Lproj",2.4,P32="LP",2.5,P32="NLP",2.6,P32&lt;2.6,-0.4,P32&lt;3.5,-0.3,P32&lt;4.5,-0.2,P32&lt;5.5,-0.1,P32&lt;7,0,P32&lt;9,0.1,P32&lt;11,0.2,P32&lt;12.1,0.3,P32&lt;13,0.31,P32&lt;16,0.4,P32&lt;20,0.5,P32&lt;26,0.6,P32&lt;35,0.7,P32&lt;46,0.8,P32&lt;47.5,0.86,P32&lt;56,0.9,P32&lt;58,0.97,P32&lt;70,1,P32&lt;90,1.1,P32&lt;110,1.2,P32&lt;140,1.3,P32&lt;170,1.4,P32&lt;210,1.5,P32&lt;290,1.6,P32&lt;310,1.7,P32&lt;700,1.9,P32&lt;1300,2.3,P32&lt;1600,2.4,P32&lt;2000,2.5,P32&lt;2410,2.6)</f>
        <v>1.9</v>
      </c>
      <c r="S32" s="40">
        <f t="shared" si="2"/>
        <v>1.9</v>
      </c>
      <c r="T32" s="41" t="str" cm="1">
        <f t="array" ref="T32">_xlfn.IFS(S32&lt;-0.35,"6/2.5",S32&lt;-0.25,"6/3",S32&lt;-0.15,"6/4",S32&lt;-0.05,"6/5",S32&lt;0.05,"6/6",S32&lt;0.15,"6/8",S32&lt;0.25,"6/10",S32&lt;0.305,"6/12",S32&lt;0.315,"CSM",S32&lt;0.45,"6/15",S32&lt;0.55,"6/19",S32&lt;0.65,"6/24",S32&lt;0.75,"6/30",S32&lt;0.85,"6/38",S32&lt;0.87,"CS",S32&lt;0.95,"6/48",S32&lt;0.98,"C",S32&lt;1.05,"6/60",S32&lt;1.15,"6/76",S32&lt;1.25,"6/95",S32&lt;1.35,"6/120",S32&lt;1.45,"6/150",S32&lt;1.55,"6/190",S32&lt;1.65,"6/40",S32&lt;1.75,"BB",S32&lt;2,"CF",S32&lt;2.35,"HM",S32&lt;2.45,"LProj",S32&lt;2.55,"LP",S32&lt;3,"NLP")</f>
        <v>CF</v>
      </c>
    </row>
    <row r="33" spans="1:20" x14ac:dyDescent="0.2">
      <c r="A33" s="19">
        <v>4000</v>
      </c>
      <c r="B33" s="19">
        <v>4003</v>
      </c>
      <c r="C33" s="20" t="s">
        <v>12</v>
      </c>
      <c r="D33" s="21">
        <v>5.0000000000000001E-3</v>
      </c>
      <c r="E33" s="22">
        <v>2.2999999999999998</v>
      </c>
      <c r="F33" s="19">
        <v>1200</v>
      </c>
      <c r="G33" s="19">
        <v>1203</v>
      </c>
      <c r="H33" s="26"/>
      <c r="J33" s="57">
        <f t="shared" si="0"/>
        <v>4003</v>
      </c>
      <c r="K33" s="41" cm="1">
        <f t="array" ref="K33">_xlfn.IFS(J33="CSM",0.49,J33="CS",0.86,J33="C",0.97,J33="BB",1.7,J33="CF",1.9,J33="HM",2.3,J33="Lproj",2.4,J33="LP",2.5,J33="NLP",2.6,J33&lt;9,-0.4,J33&lt;11,-0.3,J33&lt;14,-0.2,J33&lt;18,-0.1,J33&lt;23,0,J33&lt;27,0.1,J33&lt;35,0.2,J33&lt;40.7,0.3,J33&lt;42,0.31,J33&lt;55,0.4,J33&lt;70,0.5,J33&lt;90,0.6,J33&lt;110,0.7,J33&lt;150,0.8,J33&lt;152,0.86,J33&lt;180,0.9,J33&lt;182,0.97,J33&lt;230,1,J33&lt;270,1.1,J33&lt;350,1.2,J33&lt;450,1.3,J33&lt;550,1.4,J33&lt;700,1.5,J33&lt;1000,1.6,J33&lt;1002,1.7,J33&lt;2000,1.9,J33&lt;4500,2.3,J33&lt;5500,2.4,J33&lt;7000,2.5,J33&lt;8010,2.6)</f>
        <v>2.2999999999999998</v>
      </c>
      <c r="M33" s="40">
        <f t="shared" si="1"/>
        <v>2.2999999999999998</v>
      </c>
      <c r="N33" s="41" t="str" cm="1">
        <f t="array" ref="N33">_xlfn.IFS(M33&lt;-0.35,"20/8",M33&lt;-0.25,"20/10",M33&lt;-0.15,"20/12.5",M33&lt;-0.05,"20/16",M33&lt;0.05,"20/20",M33&lt;0.15,"20/25",M33&lt;0.25,"20/30",M33&lt;0.305,"20/40",M33&lt;0.315,"CSM",M33&lt;0.45,"20/50",M33&lt;0.55,"20/60",M33&lt;0.65,"20/80",M33&lt;0.75,"20/100",M33&lt;0.85,"20/125",M33&lt;0.87,"CS",M33&lt;0.95,"20/160",M33&lt;0.98,"C",M33&lt;1.05,"20/200",M33&lt;1.15,"20/250",M33&lt;1.25,"20/300",M33&lt;1.35,"20/400",M33&lt;1.45,"20/500",M33&lt;1.55,"20/600",M33&lt;1.65,"20/800",M33&lt;1.75,"BB",M33&lt;2,"CF",M33&lt;2.35,"HM",M33&lt;2.45,"LProj",M33&lt;2.55,"LP",M33&lt;3,"NLP")</f>
        <v>HM</v>
      </c>
      <c r="P33" s="52">
        <v>1203</v>
      </c>
      <c r="Q33" s="41" cm="1">
        <f t="array" ref="Q33">_xlfn.IFS(P33="CSM",0.49,P33="CS",0.86,P33="C",0.97,P33="BB",1.7,P33="CF",1.9,P33="HM",2.3,P33="Lproj",2.4,P33="LP",2.5,P33="NLP",2.6,P33&lt;2.6,-0.4,P33&lt;3.5,-0.3,P33&lt;4.5,-0.2,P33&lt;5.5,-0.1,P33&lt;7,0,P33&lt;9,0.1,P33&lt;11,0.2,P33&lt;12.1,0.3,P33&lt;13,0.31,P33&lt;16,0.4,P33&lt;20,0.5,P33&lt;26,0.6,P33&lt;35,0.7,P33&lt;46,0.8,P33&lt;47.5,0.86,P33&lt;56,0.9,P33&lt;58,0.97,P33&lt;70,1,P33&lt;90,1.1,P33&lt;110,1.2,P33&lt;140,1.3,P33&lt;170,1.4,P33&lt;210,1.5,P33&lt;290,1.6,P33&lt;310,1.7,P33&lt;700,1.9,P33&lt;1300,2.3,P33&lt;1600,2.4,P33&lt;2000,2.5,P33&lt;2410,2.6)</f>
        <v>2.2999999999999998</v>
      </c>
      <c r="S33" s="40">
        <f t="shared" si="2"/>
        <v>2.2999999999999998</v>
      </c>
      <c r="T33" s="41" t="str" cm="1">
        <f t="array" ref="T33">_xlfn.IFS(S33&lt;-0.35,"6/2.5",S33&lt;-0.25,"6/3",S33&lt;-0.15,"6/4",S33&lt;-0.05,"6/5",S33&lt;0.05,"6/6",S33&lt;0.15,"6/8",S33&lt;0.25,"6/10",S33&lt;0.305,"6/12",S33&lt;0.315,"CSM",S33&lt;0.45,"6/15",S33&lt;0.55,"6/19",S33&lt;0.65,"6/24",S33&lt;0.75,"6/30",S33&lt;0.85,"6/38",S33&lt;0.87,"CS",S33&lt;0.95,"6/48",S33&lt;0.98,"C",S33&lt;1.05,"6/60",S33&lt;1.15,"6/76",S33&lt;1.25,"6/95",S33&lt;1.35,"6/120",S33&lt;1.45,"6/150",S33&lt;1.55,"6/190",S33&lt;1.65,"6/40",S33&lt;1.75,"BB",S33&lt;2,"CF",S33&lt;2.35,"HM",S33&lt;2.45,"LProj",S33&lt;2.55,"LP",S33&lt;3,"NLP")</f>
        <v>HM</v>
      </c>
    </row>
    <row r="34" spans="1:20" x14ac:dyDescent="0.2">
      <c r="A34" s="19">
        <v>5000</v>
      </c>
      <c r="B34" s="19">
        <v>5003</v>
      </c>
      <c r="C34" s="20" t="s">
        <v>13</v>
      </c>
      <c r="D34" s="21">
        <v>4.0000000000000001E-3</v>
      </c>
      <c r="E34" s="22">
        <v>2.4</v>
      </c>
      <c r="F34" s="19">
        <v>1500</v>
      </c>
      <c r="G34" s="19">
        <v>1503</v>
      </c>
      <c r="H34" s="26"/>
      <c r="J34" s="57">
        <f t="shared" si="0"/>
        <v>5003</v>
      </c>
      <c r="K34" s="41" cm="1">
        <f t="array" ref="K34">_xlfn.IFS(J34="CSM",0.49,J34="CS",0.86,J34="C",0.97,J34="BB",1.7,J34="CF",1.9,J34="HM",2.3,J34="Lproj",2.4,J34="LP",2.5,J34="NLP",2.6,J34&lt;9,-0.4,J34&lt;11,-0.3,J34&lt;14,-0.2,J34&lt;18,-0.1,J34&lt;23,0,J34&lt;27,0.1,J34&lt;35,0.2,J34&lt;40.7,0.3,J34&lt;42,0.31,J34&lt;55,0.4,J34&lt;70,0.5,J34&lt;90,0.6,J34&lt;110,0.7,J34&lt;150,0.8,J34&lt;152,0.86,J34&lt;180,0.9,J34&lt;182,0.97,J34&lt;230,1,J34&lt;270,1.1,J34&lt;350,1.2,J34&lt;450,1.3,J34&lt;550,1.4,J34&lt;700,1.5,J34&lt;1000,1.6,J34&lt;1002,1.7,J34&lt;2000,1.9,J34&lt;4500,2.3,J34&lt;5500,2.4,J34&lt;7000,2.5,J34&lt;8010,2.6)</f>
        <v>2.4</v>
      </c>
      <c r="M34" s="40">
        <f t="shared" si="1"/>
        <v>2.4</v>
      </c>
      <c r="N34" s="41" t="str" cm="1">
        <f t="array" ref="N34">_xlfn.IFS(M34&lt;-0.35,"20/8",M34&lt;-0.25,"20/10",M34&lt;-0.15,"20/12.5",M34&lt;-0.05,"20/16",M34&lt;0.05,"20/20",M34&lt;0.15,"20/25",M34&lt;0.25,"20/30",M34&lt;0.305,"20/40",M34&lt;0.315,"CSM",M34&lt;0.45,"20/50",M34&lt;0.55,"20/60",M34&lt;0.65,"20/80",M34&lt;0.75,"20/100",M34&lt;0.85,"20/125",M34&lt;0.87,"CS",M34&lt;0.95,"20/160",M34&lt;0.98,"C",M34&lt;1.05,"20/200",M34&lt;1.15,"20/250",M34&lt;1.25,"20/300",M34&lt;1.35,"20/400",M34&lt;1.45,"20/500",M34&lt;1.55,"20/600",M34&lt;1.65,"20/800",M34&lt;1.75,"BB",M34&lt;2,"CF",M34&lt;2.35,"HM",M34&lt;2.45,"LProj",M34&lt;2.55,"LP",M34&lt;3,"NLP")</f>
        <v>LProj</v>
      </c>
      <c r="P34" s="52">
        <v>1503</v>
      </c>
      <c r="Q34" s="41" cm="1">
        <f t="array" ref="Q34">_xlfn.IFS(P34="CSM",0.49,P34="CS",0.86,P34="C",0.97,P34="BB",1.7,P34="CF",1.9,P34="HM",2.3,P34="Lproj",2.4,P34="LP",2.5,P34="NLP",2.6,P34&lt;2.6,-0.4,P34&lt;3.5,-0.3,P34&lt;4.5,-0.2,P34&lt;5.5,-0.1,P34&lt;7,0,P34&lt;9,0.1,P34&lt;11,0.2,P34&lt;12.1,0.3,P34&lt;13,0.31,P34&lt;16,0.4,P34&lt;20,0.5,P34&lt;26,0.6,P34&lt;35,0.7,P34&lt;46,0.8,P34&lt;47.5,0.86,P34&lt;56,0.9,P34&lt;58,0.97,P34&lt;70,1,P34&lt;90,1.1,P34&lt;110,1.2,P34&lt;140,1.3,P34&lt;170,1.4,P34&lt;210,1.5,P34&lt;290,1.6,P34&lt;310,1.7,P34&lt;700,1.9,P34&lt;1300,2.3,P34&lt;1600,2.4,P34&lt;2000,2.5,P34&lt;2410,2.6)</f>
        <v>2.4</v>
      </c>
      <c r="S34" s="40">
        <f t="shared" si="2"/>
        <v>2.4</v>
      </c>
      <c r="T34" s="41" t="str" cm="1">
        <f t="array" ref="T34">_xlfn.IFS(S34&lt;-0.35,"6/2.5",S34&lt;-0.25,"6/3",S34&lt;-0.15,"6/4",S34&lt;-0.05,"6/5",S34&lt;0.05,"6/6",S34&lt;0.15,"6/8",S34&lt;0.25,"6/10",S34&lt;0.305,"6/12",S34&lt;0.315,"CSM",S34&lt;0.45,"6/15",S34&lt;0.55,"6/19",S34&lt;0.65,"6/24",S34&lt;0.75,"6/30",S34&lt;0.85,"6/38",S34&lt;0.87,"CS",S34&lt;0.95,"6/48",S34&lt;0.98,"C",S34&lt;1.05,"6/60",S34&lt;1.15,"6/76",S34&lt;1.25,"6/95",S34&lt;1.35,"6/120",S34&lt;1.45,"6/150",S34&lt;1.55,"6/190",S34&lt;1.65,"6/40",S34&lt;1.75,"BB",S34&lt;2,"CF",S34&lt;2.35,"HM",S34&lt;2.45,"LProj",S34&lt;2.55,"LP",S34&lt;3,"NLP")</f>
        <v>LProj</v>
      </c>
    </row>
    <row r="35" spans="1:20" x14ac:dyDescent="0.2">
      <c r="A35" s="19">
        <v>6000</v>
      </c>
      <c r="B35" s="19">
        <v>6003</v>
      </c>
      <c r="C35" s="20" t="s">
        <v>14</v>
      </c>
      <c r="D35" s="21">
        <v>3.0000000000000001E-3</v>
      </c>
      <c r="E35" s="22">
        <v>2.5</v>
      </c>
      <c r="F35" s="19">
        <v>1800</v>
      </c>
      <c r="G35" s="19">
        <v>1803</v>
      </c>
      <c r="H35" s="26"/>
      <c r="J35" s="57">
        <f t="shared" si="0"/>
        <v>6003</v>
      </c>
      <c r="K35" s="41" cm="1">
        <f t="array" ref="K35">_xlfn.IFS(J35="CSM",0.49,J35="CS",0.86,J35="C",0.97,J35="BB",1.7,J35="CF",1.9,J35="HM",2.3,J35="Lproj",2.4,J35="LP",2.5,J35="NLP",2.6,J35&lt;9,-0.4,J35&lt;11,-0.3,J35&lt;14,-0.2,J35&lt;18,-0.1,J35&lt;23,0,J35&lt;27,0.1,J35&lt;35,0.2,J35&lt;40.7,0.3,J35&lt;42,0.31,J35&lt;55,0.4,J35&lt;70,0.5,J35&lt;90,0.6,J35&lt;110,0.7,J35&lt;150,0.8,J35&lt;152,0.86,J35&lt;180,0.9,J35&lt;182,0.97,J35&lt;230,1,J35&lt;270,1.1,J35&lt;350,1.2,J35&lt;450,1.3,J35&lt;550,1.4,J35&lt;700,1.5,J35&lt;1000,1.6,J35&lt;1002,1.7,J35&lt;2000,1.9,J35&lt;4500,2.3,J35&lt;5500,2.4,J35&lt;7000,2.5,J35&lt;8010,2.6)</f>
        <v>2.5</v>
      </c>
      <c r="M35" s="40">
        <f t="shared" si="1"/>
        <v>2.5</v>
      </c>
      <c r="N35" s="41" t="str" cm="1">
        <f t="array" ref="N35">_xlfn.IFS(M35&lt;-0.35,"20/8",M35&lt;-0.25,"20/10",M35&lt;-0.15,"20/12.5",M35&lt;-0.05,"20/16",M35&lt;0.05,"20/20",M35&lt;0.15,"20/25",M35&lt;0.25,"20/30",M35&lt;0.305,"20/40",M35&lt;0.315,"CSM",M35&lt;0.45,"20/50",M35&lt;0.55,"20/60",M35&lt;0.65,"20/80",M35&lt;0.75,"20/100",M35&lt;0.85,"20/125",M35&lt;0.87,"CS",M35&lt;0.95,"20/160",M35&lt;0.98,"C",M35&lt;1.05,"20/200",M35&lt;1.15,"20/250",M35&lt;1.25,"20/300",M35&lt;1.35,"20/400",M35&lt;1.45,"20/500",M35&lt;1.55,"20/600",M35&lt;1.65,"20/800",M35&lt;1.75,"BB",M35&lt;2,"CF",M35&lt;2.35,"HM",M35&lt;2.45,"LProj",M35&lt;2.55,"LP",M35&lt;3,"NLP")</f>
        <v>LP</v>
      </c>
      <c r="P35" s="52">
        <v>1803</v>
      </c>
      <c r="Q35" s="41" cm="1">
        <f t="array" ref="Q35">_xlfn.IFS(P35="CSM",0.49,P35="CS",0.86,P35="C",0.97,P35="BB",1.7,P35="CF",1.9,P35="HM",2.3,P35="Lproj",2.4,P35="LP",2.5,P35="NLP",2.6,P35&lt;2.6,-0.4,P35&lt;3.5,-0.3,P35&lt;4.5,-0.2,P35&lt;5.5,-0.1,P35&lt;7,0,P35&lt;9,0.1,P35&lt;11,0.2,P35&lt;12.1,0.3,P35&lt;13,0.31,P35&lt;16,0.4,P35&lt;20,0.5,P35&lt;26,0.6,P35&lt;35,0.7,P35&lt;46,0.8,P35&lt;47.5,0.86,P35&lt;56,0.9,P35&lt;58,0.97,P35&lt;70,1,P35&lt;90,1.1,P35&lt;110,1.2,P35&lt;140,1.3,P35&lt;170,1.4,P35&lt;210,1.5,P35&lt;290,1.6,P35&lt;310,1.7,P35&lt;700,1.9,P35&lt;1300,2.3,P35&lt;1600,2.4,P35&lt;2000,2.5,P35&lt;2410,2.6)</f>
        <v>2.5</v>
      </c>
      <c r="S35" s="40">
        <f t="shared" si="2"/>
        <v>2.5</v>
      </c>
      <c r="T35" s="41" t="str" cm="1">
        <f t="array" ref="T35">_xlfn.IFS(S35&lt;-0.35,"6/2.5",S35&lt;-0.25,"6/3",S35&lt;-0.15,"6/4",S35&lt;-0.05,"6/5",S35&lt;0.05,"6/6",S35&lt;0.15,"6/8",S35&lt;0.25,"6/10",S35&lt;0.305,"6/12",S35&lt;0.315,"CSM",S35&lt;0.45,"6/15",S35&lt;0.55,"6/19",S35&lt;0.65,"6/24",S35&lt;0.75,"6/30",S35&lt;0.85,"6/38",S35&lt;0.87,"CS",S35&lt;0.95,"6/48",S35&lt;0.98,"C",S35&lt;1.05,"6/60",S35&lt;1.15,"6/76",S35&lt;1.25,"6/95",S35&lt;1.35,"6/120",S35&lt;1.45,"6/150",S35&lt;1.55,"6/190",S35&lt;1.65,"6/40",S35&lt;1.75,"BB",S35&lt;2,"CF",S35&lt;2.35,"HM",S35&lt;2.45,"LProj",S35&lt;2.55,"LP",S35&lt;3,"NLP")</f>
        <v>LP</v>
      </c>
    </row>
    <row r="36" spans="1:20" ht="15" thickBot="1" x14ac:dyDescent="0.25">
      <c r="A36" s="19">
        <v>8000</v>
      </c>
      <c r="B36" s="19">
        <v>8003</v>
      </c>
      <c r="C36" s="20" t="s">
        <v>15</v>
      </c>
      <c r="D36" s="23">
        <v>2.5000000000000001E-3</v>
      </c>
      <c r="E36" s="22">
        <v>2.6</v>
      </c>
      <c r="F36" s="19">
        <v>2400</v>
      </c>
      <c r="G36" s="19">
        <v>2403</v>
      </c>
      <c r="H36" s="26"/>
      <c r="J36" s="58">
        <f t="shared" si="0"/>
        <v>8003</v>
      </c>
      <c r="K36" s="43" cm="1">
        <f t="array" ref="K36">_xlfn.IFS(J36="CSM",0.49,J36="CS",0.86,J36="C",0.97,J36="BB",1.7,J36="CF",1.9,J36="HM",2.3,J36="Lproj",2.4,J36="LP",2.5,J36="NLP",2.6,J36&lt;9,-0.4,J36&lt;11,-0.3,J36&lt;14,-0.2,J36&lt;18,-0.1,J36&lt;23,0,J36&lt;27,0.1,J36&lt;35,0.2,J36&lt;40.7,0.3,J36&lt;42,0.31,J36&lt;55,0.4,J36&lt;70,0.5,J36&lt;90,0.6,J36&lt;110,0.7,J36&lt;150,0.8,J36&lt;152,0.86,J36&lt;180,0.9,J36&lt;182,0.97,J36&lt;230,1,J36&lt;270,1.1,J36&lt;350,1.2,J36&lt;450,1.3,J36&lt;550,1.4,J36&lt;700,1.5,J36&lt;1000,1.6,J36&lt;1002,1.7,J36&lt;2000,1.9,J36&lt;4500,2.3,J36&lt;5500,2.4,J36&lt;7000,2.5,J36&lt;8010,2.6)</f>
        <v>2.6</v>
      </c>
      <c r="M36" s="42">
        <f t="shared" si="1"/>
        <v>2.6</v>
      </c>
      <c r="N36" s="43" t="str" cm="1">
        <f t="array" ref="N36">_xlfn.IFS(M36&lt;-0.35,"20/8",M36&lt;-0.25,"20/10",M36&lt;-0.15,"20/12.5",M36&lt;-0.05,"20/16",M36&lt;0.05,"20/20",M36&lt;0.15,"20/25",M36&lt;0.25,"20/30",M36&lt;0.305,"20/40",M36&lt;0.315,"CSM",M36&lt;0.45,"20/50",M36&lt;0.55,"20/60",M36&lt;0.65,"20/80",M36&lt;0.75,"20/100",M36&lt;0.85,"20/125",M36&lt;0.87,"CS",M36&lt;0.95,"20/160",M36&lt;0.98,"C",M36&lt;1.05,"20/200",M36&lt;1.15,"20/250",M36&lt;1.25,"20/300",M36&lt;1.35,"20/400",M36&lt;1.45,"20/500",M36&lt;1.55,"20/600",M36&lt;1.65,"20/800",M36&lt;1.75,"BB",M36&lt;2,"CF",M36&lt;2.35,"HM",M36&lt;2.45,"LProj",M36&lt;2.55,"LP",M36&lt;3,"NLP")</f>
        <v>NLP</v>
      </c>
      <c r="P36" s="53">
        <v>2403</v>
      </c>
      <c r="Q36" s="43" cm="1">
        <f t="array" ref="Q36">_xlfn.IFS(P36="CSM",0.49,P36="CS",0.86,P36="C",0.97,P36="BB",1.7,P36="CF",1.9,P36="HM",2.3,P36="Lproj",2.4,P36="LP",2.5,P36="NLP",2.6,P36&lt;2.6,-0.4,P36&lt;3.5,-0.3,P36&lt;4.5,-0.2,P36&lt;5.5,-0.1,P36&lt;7,0,P36&lt;9,0.1,P36&lt;11,0.2,P36&lt;12.1,0.3,P36&lt;13,0.31,P36&lt;16,0.4,P36&lt;20,0.5,P36&lt;26,0.6,P36&lt;35,0.7,P36&lt;46,0.8,P36&lt;47.5,0.86,P36&lt;56,0.9,P36&lt;58,0.97,P36&lt;70,1,P36&lt;90,1.1,P36&lt;110,1.2,P36&lt;140,1.3,P36&lt;170,1.4,P36&lt;210,1.5,P36&lt;290,1.6,P36&lt;310,1.7,P36&lt;700,1.9,P36&lt;1300,2.3,P36&lt;1600,2.4,P36&lt;2000,2.5,P36&lt;2410,2.6)</f>
        <v>2.6</v>
      </c>
      <c r="S36" s="42">
        <f t="shared" si="2"/>
        <v>2.6</v>
      </c>
      <c r="T36" s="43" t="str" cm="1">
        <f t="array" ref="T36">_xlfn.IFS(S36&lt;-0.35,"6/2.5",S36&lt;-0.25,"6/3",S36&lt;-0.15,"6/4",S36&lt;-0.05,"6/5",S36&lt;0.05,"6/6",S36&lt;0.15,"6/8",S36&lt;0.25,"6/10",S36&lt;0.305,"6/12",S36&lt;0.315,"CSM",S36&lt;0.45,"6/15",S36&lt;0.55,"6/19",S36&lt;0.65,"6/24",S36&lt;0.75,"6/30",S36&lt;0.85,"6/38",S36&lt;0.87,"CS",S36&lt;0.95,"6/48",S36&lt;0.98,"C",S36&lt;1.05,"6/60",S36&lt;1.15,"6/76",S36&lt;1.25,"6/95",S36&lt;1.35,"6/120",S36&lt;1.45,"6/150",S36&lt;1.55,"6/190",S36&lt;1.65,"6/40",S36&lt;1.75,"BB",S36&lt;2,"CF",S36&lt;2.35,"HM",S36&lt;2.45,"LProj",S36&lt;2.55,"LP",S36&lt;3,"NLP")</f>
        <v>NLP</v>
      </c>
    </row>
  </sheetData>
  <hyperlinks>
    <hyperlink ref="A4" r:id="rId1" xr:uid="{356DCEA1-9CC6-D74F-8299-3D9290AC64C3}"/>
  </hyperlinks>
  <pageMargins left="0.7" right="0.7" top="0.75" bottom="0.75" header="0.3" footer="0.3"/>
  <ignoredErrors>
    <ignoredError sqref="T7:T36 T4" twoDigitTextYear="1"/>
    <ignoredError sqref="Q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Arnold</dc:creator>
  <cp:lastModifiedBy>Robert Arnold</cp:lastModifiedBy>
  <dcterms:created xsi:type="dcterms:W3CDTF">2021-01-26T07:17:14Z</dcterms:created>
  <dcterms:modified xsi:type="dcterms:W3CDTF">2021-02-12T04:48:19Z</dcterms:modified>
</cp:coreProperties>
</file>